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N:\Statistika&amp;Prognoz\Портал\Портал 2019\Портал 01\2.Публікації\село\"/>
    </mc:Choice>
  </mc:AlternateContent>
  <bookViews>
    <workbookView xWindow="0" yWindow="0" windowWidth="19200" windowHeight="7065"/>
  </bookViews>
  <sheets>
    <sheet name="1" sheetId="2" r:id="rId1"/>
    <sheet name="Диаграмма1" sheetId="4" state="hidden" r:id="rId2"/>
    <sheet name="2" sheetId="3" r:id="rId3"/>
    <sheet name="Диаграмма2" sheetId="6" state="hidden" r:id="rId4"/>
    <sheet name="Лист1" sheetId="5" state="hidden" r:id="rId5"/>
    <sheet name="Аркуш1" sheetId="7" state="hidden" r:id="rId6"/>
  </sheets>
  <externalReferences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2">#REF!</definedName>
    <definedName name="date_b">#REF!</definedName>
    <definedName name="date_e" localSheetId="0">'[1]Sheet1 (2)'!#REF!</definedName>
    <definedName name="date_e" localSheetId="2">'[1]Sheet1 (2)'!#REF!</definedName>
    <definedName name="date_e">'[1]Sheet1 (2)'!#REF!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2">#REF!</definedName>
    <definedName name="name_cz">#REF!</definedName>
    <definedName name="name_period" localSheetId="0">#REF!</definedName>
    <definedName name="name_period" localSheetId="2">#REF!</definedName>
    <definedName name="name_period">#REF!</definedName>
    <definedName name="pyear" localSheetId="0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'2'!$A$1:$AD$26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AH10" i="3" l="1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9" i="3"/>
  <c r="AH8" i="3" s="1"/>
  <c r="AG8" i="3"/>
  <c r="AF8" i="3"/>
  <c r="E15" i="2"/>
  <c r="E14" i="2"/>
  <c r="E12" i="2"/>
  <c r="P9" i="3" l="1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Y28" i="3" l="1"/>
  <c r="Z28" i="3"/>
  <c r="AA28" i="3"/>
  <c r="AB28" i="3"/>
  <c r="AC28" i="3"/>
  <c r="X28" i="3"/>
  <c r="Z8" i="3"/>
  <c r="E10" i="2" s="1"/>
  <c r="M10" i="3" l="1"/>
  <c r="L10" i="3" s="1"/>
  <c r="M11" i="3"/>
  <c r="L11" i="3" s="1"/>
  <c r="M12" i="3"/>
  <c r="L12" i="3" s="1"/>
  <c r="M14" i="3"/>
  <c r="L14" i="3" s="1"/>
  <c r="M15" i="3"/>
  <c r="L15" i="3" s="1"/>
  <c r="M16" i="3"/>
  <c r="L16" i="3" s="1"/>
  <c r="M18" i="3"/>
  <c r="L18" i="3" s="1"/>
  <c r="M19" i="3"/>
  <c r="L19" i="3" s="1"/>
  <c r="M20" i="3"/>
  <c r="L20" i="3" s="1"/>
  <c r="M22" i="3"/>
  <c r="L22" i="3" s="1"/>
  <c r="M23" i="3"/>
  <c r="L23" i="3" s="1"/>
  <c r="M24" i="3"/>
  <c r="L24" i="3" s="1"/>
  <c r="M26" i="3"/>
  <c r="L26" i="3" s="1"/>
  <c r="V9" i="3"/>
  <c r="U9" i="3" s="1"/>
  <c r="V10" i="3"/>
  <c r="U10" i="3" s="1"/>
  <c r="V11" i="3"/>
  <c r="U11" i="3" s="1"/>
  <c r="V12" i="3"/>
  <c r="U12" i="3" s="1"/>
  <c r="V13" i="3"/>
  <c r="U13" i="3" s="1"/>
  <c r="V14" i="3"/>
  <c r="U14" i="3" s="1"/>
  <c r="V15" i="3"/>
  <c r="U15" i="3" s="1"/>
  <c r="V16" i="3"/>
  <c r="U16" i="3" s="1"/>
  <c r="V17" i="3"/>
  <c r="U17" i="3" s="1"/>
  <c r="V18" i="3"/>
  <c r="U18" i="3" s="1"/>
  <c r="V19" i="3"/>
  <c r="U19" i="3" s="1"/>
  <c r="V20" i="3"/>
  <c r="U20" i="3" s="1"/>
  <c r="V21" i="3"/>
  <c r="U21" i="3" s="1"/>
  <c r="V22" i="3"/>
  <c r="U22" i="3" s="1"/>
  <c r="V23" i="3"/>
  <c r="U23" i="3" s="1"/>
  <c r="V24" i="3"/>
  <c r="U24" i="3" s="1"/>
  <c r="V25" i="3"/>
  <c r="U25" i="3" s="1"/>
  <c r="V26" i="3"/>
  <c r="U26" i="3" s="1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M9" i="3"/>
  <c r="L9" i="3" s="1"/>
  <c r="L13" i="3"/>
  <c r="M17" i="3"/>
  <c r="L17" i="3" s="1"/>
  <c r="M21" i="3"/>
  <c r="L21" i="3" s="1"/>
  <c r="M25" i="3"/>
  <c r="L25" i="3" s="1"/>
  <c r="C23" i="3"/>
  <c r="J9" i="3"/>
  <c r="I9" i="3" s="1"/>
  <c r="J10" i="3"/>
  <c r="I10" i="3" s="1"/>
  <c r="J11" i="3"/>
  <c r="I11" i="3" s="1"/>
  <c r="J12" i="3"/>
  <c r="I12" i="3" s="1"/>
  <c r="I13" i="3"/>
  <c r="J14" i="3"/>
  <c r="I14" i="3" s="1"/>
  <c r="J15" i="3"/>
  <c r="I15" i="3" s="1"/>
  <c r="J16" i="3"/>
  <c r="I16" i="3" s="1"/>
  <c r="J17" i="3"/>
  <c r="I17" i="3" s="1"/>
  <c r="J18" i="3"/>
  <c r="I18" i="3" s="1"/>
  <c r="J19" i="3"/>
  <c r="I19" i="3" s="1"/>
  <c r="J20" i="3"/>
  <c r="I20" i="3" s="1"/>
  <c r="J21" i="3"/>
  <c r="I21" i="3" s="1"/>
  <c r="J22" i="3"/>
  <c r="I22" i="3" s="1"/>
  <c r="J23" i="3"/>
  <c r="I23" i="3" s="1"/>
  <c r="J24" i="3"/>
  <c r="I24" i="3" s="1"/>
  <c r="J25" i="3"/>
  <c r="I25" i="3" s="1"/>
  <c r="J26" i="3"/>
  <c r="I26" i="3" s="1"/>
  <c r="G9" i="3"/>
  <c r="F9" i="3" s="1"/>
  <c r="G10" i="3"/>
  <c r="F10" i="3" s="1"/>
  <c r="G11" i="3"/>
  <c r="F11" i="3" s="1"/>
  <c r="G12" i="3"/>
  <c r="F12" i="3" s="1"/>
  <c r="G13" i="3"/>
  <c r="F13" i="3" s="1"/>
  <c r="G14" i="3"/>
  <c r="F14" i="3" s="1"/>
  <c r="G15" i="3"/>
  <c r="F15" i="3" s="1"/>
  <c r="G16" i="3"/>
  <c r="F16" i="3" s="1"/>
  <c r="G17" i="3"/>
  <c r="F17" i="3" s="1"/>
  <c r="G18" i="3"/>
  <c r="F18" i="3" s="1"/>
  <c r="G19" i="3"/>
  <c r="F19" i="3" s="1"/>
  <c r="G20" i="3"/>
  <c r="F20" i="3" s="1"/>
  <c r="G21" i="3"/>
  <c r="F21" i="3" s="1"/>
  <c r="G22" i="3"/>
  <c r="F22" i="3" s="1"/>
  <c r="G23" i="3"/>
  <c r="F23" i="3" s="1"/>
  <c r="G24" i="3"/>
  <c r="F24" i="3" s="1"/>
  <c r="G25" i="3"/>
  <c r="F25" i="3" s="1"/>
  <c r="G26" i="3"/>
  <c r="F26" i="3" s="1"/>
  <c r="D26" i="3"/>
  <c r="C26" i="3" s="1"/>
  <c r="D25" i="3"/>
  <c r="C25" i="3" s="1"/>
  <c r="D24" i="3"/>
  <c r="C24" i="3" s="1"/>
  <c r="D22" i="3"/>
  <c r="C22" i="3" s="1"/>
  <c r="D21" i="3"/>
  <c r="C21" i="3" s="1"/>
  <c r="D20" i="3"/>
  <c r="C20" i="3" s="1"/>
  <c r="D19" i="3"/>
  <c r="C19" i="3" s="1"/>
  <c r="D18" i="3"/>
  <c r="C18" i="3" s="1"/>
  <c r="D17" i="3"/>
  <c r="C17" i="3" s="1"/>
  <c r="D16" i="3"/>
  <c r="C16" i="3" s="1"/>
  <c r="D15" i="3"/>
  <c r="C15" i="3" s="1"/>
  <c r="D14" i="3"/>
  <c r="C14" i="3" s="1"/>
  <c r="D13" i="3"/>
  <c r="C13" i="3" s="1"/>
  <c r="D12" i="3"/>
  <c r="C12" i="3" s="1"/>
  <c r="D11" i="3"/>
  <c r="C11" i="3" s="1"/>
  <c r="D10" i="3"/>
  <c r="C10" i="3" s="1"/>
  <c r="D9" i="3"/>
  <c r="C9" i="3" s="1"/>
  <c r="X8" i="3" l="1"/>
  <c r="E8" i="2" s="1"/>
  <c r="AD8" i="3" l="1"/>
  <c r="Y8" i="3"/>
  <c r="E9" i="2" s="1"/>
  <c r="AA8" i="3"/>
  <c r="E11" i="2" s="1"/>
  <c r="AB8" i="3"/>
  <c r="AC8" i="3"/>
  <c r="T8" i="3"/>
  <c r="B15" i="2" s="1"/>
  <c r="Q8" i="3"/>
  <c r="B14" i="2" s="1"/>
  <c r="N8" i="3"/>
  <c r="K8" i="3"/>
  <c r="B11" i="2" s="1"/>
  <c r="H8" i="3"/>
  <c r="B10" i="2" s="1"/>
  <c r="E8" i="3"/>
  <c r="B9" i="2" s="1"/>
  <c r="B8" i="3"/>
  <c r="B8" i="2" s="1"/>
  <c r="B12" i="2" l="1"/>
  <c r="F12" i="2" s="1"/>
  <c r="D12" i="2" s="1"/>
  <c r="P8" i="3"/>
  <c r="C12" i="2"/>
  <c r="D8" i="3"/>
  <c r="C8" i="3" s="1"/>
  <c r="F15" i="2"/>
  <c r="D15" i="2" s="1"/>
  <c r="F11" i="2"/>
  <c r="D11" i="2" s="1"/>
  <c r="F8" i="2"/>
  <c r="D8" i="2" s="1"/>
  <c r="C15" i="2"/>
  <c r="C11" i="2"/>
  <c r="M8" i="3"/>
  <c r="L8" i="3" s="1"/>
  <c r="V8" i="3"/>
  <c r="U8" i="3" s="1"/>
  <c r="O8" i="3"/>
  <c r="R8" i="3"/>
  <c r="G8" i="3"/>
  <c r="F8" i="3" s="1"/>
  <c r="J8" i="3"/>
  <c r="I8" i="3" s="1"/>
  <c r="F10" i="2"/>
  <c r="D10" i="2" s="1"/>
  <c r="C8" i="2" l="1"/>
  <c r="F14" i="2"/>
  <c r="D14" i="2" s="1"/>
  <c r="C14" i="2"/>
  <c r="C10" i="2"/>
  <c r="F9" i="2"/>
  <c r="D9" i="2" s="1"/>
  <c r="C9" i="2"/>
</calcChain>
</file>

<file path=xl/sharedStrings.xml><?xml version="1.0" encoding="utf-8"?>
<sst xmlns="http://schemas.openxmlformats.org/spreadsheetml/2006/main" count="97" uniqueCount="73">
  <si>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</si>
  <si>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</si>
  <si>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</si>
  <si>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</si>
  <si>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</si>
  <si>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</si>
  <si>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</si>
  <si>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</si>
  <si>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</si>
  <si>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</si>
  <si>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</si>
  <si>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</si>
  <si>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</si>
  <si>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</si>
  <si>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</si>
  <si>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</si>
  <si>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</si>
  <si>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Чисельність безробітних що отримали профорієнтаційні послуги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</si>
  <si>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</si>
  <si>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</si>
  <si>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</si>
  <si>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</si>
  <si>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</si>
  <si>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</si>
  <si>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</si>
  <si>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</si>
  <si>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</si>
  <si>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</si>
  <si>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</si>
  <si>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</si>
  <si>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</si>
  <si>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</si>
  <si>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</si>
  <si>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</si>
  <si>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</si>
  <si>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</si>
  <si>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</si>
  <si>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</si>
  <si>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</si>
  <si>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Мали статус безробітного, осіб</t>
  </si>
  <si>
    <t>Кількість безробітних, які брали участь у громадських та інших роботах тимчасового характеру, осіб</t>
  </si>
  <si>
    <t>Мешканці сільської місцевості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</si>
  <si>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</si>
  <si>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</si>
  <si>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</si>
  <si>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</si>
  <si>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</si>
  <si>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</si>
  <si>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</si>
  <si>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</si>
  <si>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</si>
  <si>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</si>
  <si>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</si>
  <si>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</si>
  <si>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</si>
  <si>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</si>
  <si>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</si>
  <si>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</si>
  <si>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</si>
  <si>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r>
      <t>Всього отримали роботу</t>
    </r>
    <r>
      <rPr>
        <i/>
        <sz val="12"/>
        <color theme="1"/>
        <rFont val="Times New Roman"/>
        <family val="1"/>
        <charset val="204"/>
      </rPr>
      <t xml:space="preserve"> (у т.ч. до набуття статусу безробітного)</t>
    </r>
  </si>
  <si>
    <r>
      <t>Всього отримали роботу</t>
    </r>
    <r>
      <rPr>
        <b/>
        <i/>
        <sz val="16"/>
        <color theme="1"/>
        <rFont val="Times New Roman"/>
        <family val="1"/>
        <charset val="204"/>
      </rPr>
      <t xml:space="preserve"> </t>
    </r>
    <r>
      <rPr>
        <i/>
        <sz val="16"/>
        <color theme="1"/>
        <rFont val="Times New Roman"/>
        <family val="1"/>
        <charset val="204"/>
      </rPr>
      <t>(у т.ч. до набуття статусу безробітного)</t>
    </r>
    <r>
      <rPr>
        <b/>
        <sz val="16"/>
        <color theme="1"/>
        <rFont val="Times New Roman"/>
        <family val="1"/>
        <charset val="204"/>
      </rPr>
      <t>, осіб</t>
    </r>
  </si>
  <si>
    <t>у січні 2019 року</t>
  </si>
  <si>
    <t>станом на 1 лютого 2019 року:</t>
  </si>
  <si>
    <t>охоплених заходами активної політики сприяння зайнятості у січні 2019 року</t>
  </si>
  <si>
    <t>Інформація про надання послуг Тернопільською обласною службою зайнятості</t>
  </si>
  <si>
    <t>статус</t>
  </si>
  <si>
    <t>прац</t>
  </si>
  <si>
    <t>наавч</t>
  </si>
  <si>
    <t>гром/тим</t>
  </si>
  <si>
    <t>отрим ДБ</t>
  </si>
  <si>
    <t>профор</t>
  </si>
  <si>
    <t>на кін.безр.</t>
  </si>
  <si>
    <t>працевлашт.всіх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</si>
</sst>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i/>
      <sz val="18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 Cyr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b/>
      <sz val="11"/>
      <color theme="0"/>
      <name val="Times New Roman Cyr"/>
      <family val="1"/>
      <charset val="204"/>
    </font>
    <font>
      <sz val="18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sz val="18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 Cyr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b/>
      <sz val="18"/>
      <color theme="1"/>
      <name val="Times New Roman Cyr"/>
      <family val="1"/>
      <charset val="204"/>
    </font>
    <font>
      <i/>
      <sz val="18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 Cyr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14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0" fillId="0" borderId="0"/>
    <xf numFmtId="0" fontId="19" fillId="0" borderId="0"/>
  </cellStyleXfs>
  <cellXfs count="117">
    <xf numFmtId="0" fontId="0" fillId="0" borderId="0" xfId="0"/>
    <xf numFmtId="0" fontId="3" fillId="0" borderId="0" xfId="5" applyFont="1"/>
    <xf numFmtId="0" fontId="3" fillId="0" borderId="0" xfId="7" applyFont="1" applyAlignment="1">
      <alignment vertical="center" wrapText="1"/>
    </xf>
    <xf numFmtId="0" fontId="9" fillId="0" borderId="1" xfId="7" applyFont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9" fillId="0" borderId="0" xfId="7" applyFont="1" applyAlignment="1">
      <alignment vertical="center" wrapText="1"/>
    </xf>
    <xf numFmtId="3" fontId="22" fillId="0" borderId="0" xfId="5" applyNumberFormat="1" applyFont="1" applyFill="1"/>
    <xf numFmtId="0" fontId="22" fillId="0" borderId="0" xfId="5" applyFont="1" applyFill="1"/>
    <xf numFmtId="0" fontId="11" fillId="0" borderId="0" xfId="8" applyFont="1" applyFill="1"/>
    <xf numFmtId="0" fontId="13" fillId="0" borderId="0" xfId="8" applyFont="1" applyFill="1" applyAlignment="1">
      <alignment vertical="top"/>
    </xf>
    <xf numFmtId="0" fontId="13" fillId="0" borderId="0" xfId="8" applyFont="1" applyFill="1"/>
    <xf numFmtId="1" fontId="17" fillId="0" borderId="0" xfId="3" applyNumberFormat="1" applyFont="1" applyFill="1" applyBorder="1" applyProtection="1">
      <protection locked="0"/>
    </xf>
    <xf numFmtId="1" fontId="2" fillId="0" borderId="0" xfId="3" applyNumberFormat="1" applyFont="1" applyFill="1" applyBorder="1" applyAlignment="1" applyProtection="1">
      <protection locked="0"/>
    </xf>
    <xf numFmtId="1" fontId="18" fillId="0" borderId="0" xfId="3" applyNumberFormat="1" applyFont="1" applyFill="1" applyBorder="1" applyAlignment="1" applyProtection="1">
      <alignment horizontal="center" vertical="center"/>
      <protection locked="0"/>
    </xf>
    <xf numFmtId="1" fontId="15" fillId="0" borderId="0" xfId="3" applyNumberFormat="1" applyFont="1" applyFill="1" applyBorder="1" applyAlignment="1" applyProtection="1">
      <alignment horizontal="right"/>
      <protection locked="0"/>
    </xf>
    <xf numFmtId="164" fontId="3" fillId="0" borderId="1" xfId="9" applyNumberFormat="1" applyFont="1" applyFill="1" applyBorder="1" applyAlignment="1">
      <alignment horizontal="center" vertical="center"/>
    </xf>
    <xf numFmtId="1" fontId="3" fillId="0" borderId="0" xfId="3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/>
    <xf numFmtId="0" fontId="3" fillId="0" borderId="1" xfId="0" applyFont="1" applyFill="1" applyBorder="1"/>
    <xf numFmtId="0" fontId="30" fillId="0" borderId="0" xfId="8" applyFont="1" applyFill="1"/>
    <xf numFmtId="3" fontId="34" fillId="0" borderId="1" xfId="9" applyNumberFormat="1" applyFont="1" applyFill="1" applyBorder="1" applyAlignment="1">
      <alignment horizontal="center" vertical="center"/>
    </xf>
    <xf numFmtId="3" fontId="34" fillId="3" borderId="1" xfId="3" applyNumberFormat="1" applyFont="1" applyFill="1" applyBorder="1" applyAlignment="1" applyProtection="1">
      <alignment horizontal="center" vertical="center"/>
      <protection locked="0"/>
    </xf>
    <xf numFmtId="3" fontId="34" fillId="3" borderId="1" xfId="3" applyNumberFormat="1" applyFont="1" applyFill="1" applyBorder="1" applyAlignment="1" applyProtection="1">
      <alignment horizontal="center" vertical="center"/>
    </xf>
    <xf numFmtId="164" fontId="34" fillId="0" borderId="1" xfId="9" applyNumberFormat="1" applyFont="1" applyFill="1" applyBorder="1" applyAlignment="1">
      <alignment horizontal="center" vertical="center"/>
    </xf>
    <xf numFmtId="3" fontId="35" fillId="0" borderId="1" xfId="9" applyNumberFormat="1" applyFont="1" applyFill="1" applyBorder="1" applyAlignment="1">
      <alignment horizontal="center" vertical="center"/>
    </xf>
    <xf numFmtId="164" fontId="35" fillId="0" borderId="1" xfId="9" applyNumberFormat="1" applyFont="1" applyFill="1" applyBorder="1" applyAlignment="1">
      <alignment horizontal="center" vertical="center"/>
    </xf>
    <xf numFmtId="0" fontId="36" fillId="0" borderId="0" xfId="8" applyFont="1" applyFill="1" applyBorder="1" applyAlignment="1">
      <alignment horizontal="center" vertical="top"/>
    </xf>
    <xf numFmtId="3" fontId="39" fillId="0" borderId="1" xfId="3" applyNumberFormat="1" applyFont="1" applyFill="1" applyBorder="1" applyAlignment="1" applyProtection="1">
      <alignment horizontal="center" vertical="center"/>
      <protection locked="0"/>
    </xf>
    <xf numFmtId="1" fontId="39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40" fillId="0" borderId="1" xfId="3" applyNumberFormat="1" applyFont="1" applyFill="1" applyBorder="1" applyAlignment="1" applyProtection="1">
      <alignment horizontal="center" vertical="center"/>
    </xf>
    <xf numFmtId="1" fontId="41" fillId="3" borderId="0" xfId="3" applyNumberFormat="1" applyFont="1" applyFill="1" applyBorder="1" applyAlignment="1" applyProtection="1">
      <alignment horizontal="right"/>
      <protection locked="0"/>
    </xf>
    <xf numFmtId="0" fontId="42" fillId="0" borderId="0" xfId="8" applyFont="1" applyFill="1"/>
    <xf numFmtId="1" fontId="37" fillId="0" borderId="0" xfId="3" applyNumberFormat="1" applyFont="1" applyFill="1" applyBorder="1" applyAlignment="1" applyProtection="1">
      <alignment horizontal="right"/>
      <protection locked="0"/>
    </xf>
    <xf numFmtId="1" fontId="41" fillId="0" borderId="0" xfId="3" applyNumberFormat="1" applyFont="1" applyFill="1" applyBorder="1" applyAlignment="1" applyProtection="1">
      <alignment horizontal="right"/>
      <protection locked="0"/>
    </xf>
    <xf numFmtId="0" fontId="43" fillId="0" borderId="0" xfId="8" applyFont="1" applyFill="1" applyAlignment="1">
      <alignment vertical="center" wrapText="1"/>
    </xf>
    <xf numFmtId="0" fontId="44" fillId="0" borderId="0" xfId="8" applyFont="1" applyFill="1" applyAlignment="1"/>
    <xf numFmtId="0" fontId="45" fillId="0" borderId="0" xfId="6" applyFont="1" applyFill="1"/>
    <xf numFmtId="0" fontId="42" fillId="0" borderId="0" xfId="8" applyFont="1" applyFill="1" applyAlignment="1">
      <alignment vertical="top"/>
    </xf>
    <xf numFmtId="1" fontId="31" fillId="0" borderId="0" xfId="3" applyNumberFormat="1" applyFont="1" applyFill="1" applyBorder="1" applyAlignment="1" applyProtection="1">
      <alignment horizontal="center" vertical="center"/>
      <protection locked="0"/>
    </xf>
    <xf numFmtId="0" fontId="46" fillId="0" borderId="1" xfId="0" applyFont="1" applyFill="1" applyBorder="1"/>
    <xf numFmtId="0" fontId="47" fillId="0" borderId="0" xfId="8" applyFont="1" applyFill="1"/>
    <xf numFmtId="1" fontId="40" fillId="0" borderId="1" xfId="3" applyNumberFormat="1" applyFont="1" applyFill="1" applyBorder="1" applyAlignment="1" applyProtection="1">
      <alignment horizontal="center" vertical="center"/>
    </xf>
    <xf numFmtId="0" fontId="49" fillId="0" borderId="1" xfId="0" applyFont="1" applyFill="1" applyBorder="1"/>
    <xf numFmtId="0" fontId="34" fillId="0" borderId="1" xfId="0" applyFont="1" applyFill="1" applyBorder="1"/>
    <xf numFmtId="1" fontId="50" fillId="0" borderId="0" xfId="3" applyNumberFormat="1" applyFont="1" applyFill="1" applyBorder="1" applyAlignment="1" applyProtection="1">
      <alignment horizontal="left" wrapText="1" shrinkToFit="1"/>
      <protection locked="0"/>
    </xf>
    <xf numFmtId="1" fontId="32" fillId="0" borderId="0" xfId="3" applyNumberFormat="1" applyFont="1" applyFill="1" applyBorder="1" applyAlignment="1" applyProtection="1">
      <alignment horizontal="center" vertical="center"/>
      <protection locked="0"/>
    </xf>
    <xf numFmtId="0" fontId="51" fillId="2" borderId="1" xfId="7" applyFont="1" applyFill="1" applyBorder="1" applyAlignment="1">
      <alignment vertical="center" wrapText="1"/>
    </xf>
    <xf numFmtId="3" fontId="51" fillId="2" borderId="1" xfId="7" applyNumberFormat="1" applyFont="1" applyFill="1" applyBorder="1" applyAlignment="1">
      <alignment horizontal="center" vertical="center" wrapText="1"/>
    </xf>
    <xf numFmtId="3" fontId="51" fillId="4" borderId="1" xfId="5" applyNumberFormat="1" applyFont="1" applyFill="1" applyBorder="1" applyAlignment="1">
      <alignment horizontal="center" vertical="center" wrapText="1"/>
    </xf>
    <xf numFmtId="164" fontId="52" fillId="4" borderId="1" xfId="5" applyNumberFormat="1" applyFont="1" applyFill="1" applyBorder="1" applyAlignment="1">
      <alignment horizontal="center" vertical="center" wrapText="1"/>
    </xf>
    <xf numFmtId="3" fontId="51" fillId="0" borderId="1" xfId="5" applyNumberFormat="1" applyFont="1" applyFill="1" applyBorder="1" applyAlignment="1">
      <alignment horizontal="center" vertical="center" wrapText="1"/>
    </xf>
    <xf numFmtId="164" fontId="52" fillId="0" borderId="1" xfId="5" applyNumberFormat="1" applyFont="1" applyFill="1" applyBorder="1" applyAlignment="1">
      <alignment horizontal="center" vertical="center" wrapText="1"/>
    </xf>
    <xf numFmtId="0" fontId="34" fillId="0" borderId="0" xfId="7" applyFont="1" applyAlignment="1">
      <alignment vertical="center" wrapText="1"/>
    </xf>
    <xf numFmtId="3" fontId="34" fillId="0" borderId="0" xfId="7" applyNumberFormat="1" applyFont="1" applyAlignment="1">
      <alignment vertical="center" wrapText="1"/>
    </xf>
    <xf numFmtId="0" fontId="51" fillId="0" borderId="1" xfId="5" applyFont="1" applyBorder="1" applyAlignment="1">
      <alignment horizontal="left" vertical="center" wrapText="1"/>
    </xf>
    <xf numFmtId="0" fontId="51" fillId="0" borderId="1" xfId="7" applyFont="1" applyBorder="1" applyAlignment="1">
      <alignment vertical="center" wrapText="1"/>
    </xf>
    <xf numFmtId="0" fontId="29" fillId="0" borderId="0" xfId="8" applyFont="1" applyFill="1"/>
    <xf numFmtId="0" fontId="30" fillId="0" borderId="0" xfId="8" applyFont="1" applyFill="1" applyAlignment="1">
      <alignment vertical="top"/>
    </xf>
    <xf numFmtId="1" fontId="31" fillId="0" borderId="0" xfId="3" applyNumberFormat="1" applyFont="1" applyFill="1" applyBorder="1" applyProtection="1">
      <protection locked="0"/>
    </xf>
    <xf numFmtId="1" fontId="22" fillId="0" borderId="0" xfId="3" applyNumberFormat="1" applyFont="1" applyFill="1" applyBorder="1" applyAlignment="1" applyProtection="1">
      <alignment horizontal="center" vertical="center"/>
      <protection locked="0"/>
    </xf>
    <xf numFmtId="1" fontId="33" fillId="0" borderId="0" xfId="3" applyNumberFormat="1" applyFont="1" applyFill="1" applyBorder="1" applyAlignment="1" applyProtection="1">
      <alignment horizontal="right"/>
      <protection locked="0"/>
    </xf>
    <xf numFmtId="1" fontId="25" fillId="0" borderId="0" xfId="3" applyNumberFormat="1" applyFont="1" applyFill="1" applyBorder="1" applyProtection="1">
      <protection locked="0"/>
    </xf>
    <xf numFmtId="1" fontId="26" fillId="0" borderId="0" xfId="3" applyNumberFormat="1" applyFont="1" applyFill="1" applyBorder="1" applyAlignment="1" applyProtection="1">
      <alignment horizontal="center" vertical="center"/>
      <protection locked="0"/>
    </xf>
    <xf numFmtId="1" fontId="27" fillId="0" borderId="0" xfId="3" applyNumberFormat="1" applyFont="1" applyFill="1" applyBorder="1" applyAlignment="1" applyProtection="1">
      <alignment horizontal="center" vertical="center"/>
      <protection locked="0"/>
    </xf>
    <xf numFmtId="1" fontId="28" fillId="0" borderId="0" xfId="3" applyNumberFormat="1" applyFont="1" applyFill="1" applyBorder="1" applyAlignment="1" applyProtection="1">
      <alignment horizontal="right"/>
      <protection locked="0"/>
    </xf>
    <xf numFmtId="0" fontId="23" fillId="0" borderId="0" xfId="8" applyFont="1" applyFill="1"/>
    <xf numFmtId="0" fontId="24" fillId="0" borderId="0" xfId="8" applyFont="1" applyFill="1" applyAlignment="1">
      <alignment vertical="top"/>
    </xf>
    <xf numFmtId="1" fontId="33" fillId="0" borderId="0" xfId="0" applyNumberFormat="1" applyFont="1" applyFill="1" applyBorder="1" applyAlignment="1" applyProtection="1">
      <alignment horizontal="right" vertical="center"/>
      <protection locked="0"/>
    </xf>
    <xf numFmtId="165" fontId="22" fillId="0" borderId="0" xfId="3" applyNumberFormat="1" applyFont="1" applyFill="1" applyBorder="1" applyAlignment="1" applyProtection="1">
      <alignment horizontal="center" vertical="center"/>
      <protection locked="0"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8" applyFont="1" applyFill="1"/>
    <xf numFmtId="1" fontId="54" fillId="0" borderId="0" xfId="3" applyNumberFormat="1" applyFont="1" applyFill="1" applyBorder="1" applyAlignment="1" applyProtection="1">
      <alignment horizontal="center" vertical="center"/>
      <protection locked="0"/>
    </xf>
    <xf numFmtId="165" fontId="54" fillId="0" borderId="0" xfId="3" applyNumberFormat="1" applyFont="1" applyFill="1" applyBorder="1" applyAlignment="1" applyProtection="1">
      <alignment horizontal="center" vertical="center"/>
      <protection locked="0"/>
    </xf>
    <xf numFmtId="1" fontId="55" fillId="0" borderId="0" xfId="3" applyNumberFormat="1" applyFont="1" applyFill="1" applyBorder="1" applyAlignment="1" applyProtection="1">
      <alignment horizontal="center" vertical="center"/>
      <protection locked="0"/>
    </xf>
    <xf numFmtId="3" fontId="56" fillId="0" borderId="0" xfId="3" applyNumberFormat="1" applyFont="1" applyFill="1" applyBorder="1" applyAlignment="1" applyProtection="1">
      <alignment horizontal="center" vertical="center" wrapText="1" shrinkToFit="1"/>
      <protection locked="0"/>
    </xf>
    <xf numFmtId="0" fontId="51" fillId="0" borderId="1" xfId="2" applyFont="1" applyBorder="1" applyAlignment="1">
      <alignment vertical="center" wrapText="1"/>
    </xf>
    <xf numFmtId="3" fontId="51" fillId="0" borderId="1" xfId="2" applyNumberFormat="1" applyFont="1" applyFill="1" applyBorder="1" applyAlignment="1">
      <alignment horizontal="center" vertical="center" wrapText="1"/>
    </xf>
    <xf numFmtId="164" fontId="52" fillId="0" borderId="1" xfId="2" applyNumberFormat="1" applyFont="1" applyFill="1" applyBorder="1" applyAlignment="1">
      <alignment horizontal="center" vertical="center" wrapText="1"/>
    </xf>
    <xf numFmtId="164" fontId="52" fillId="0" borderId="1" xfId="2" applyNumberFormat="1" applyFont="1" applyFill="1" applyBorder="1" applyAlignment="1">
      <alignment horizontal="center" vertical="center"/>
    </xf>
    <xf numFmtId="3" fontId="51" fillId="0" borderId="1" xfId="7" applyNumberFormat="1" applyFont="1" applyFill="1" applyBorder="1" applyAlignment="1">
      <alignment horizontal="center" vertical="center" wrapText="1"/>
    </xf>
    <xf numFmtId="164" fontId="35" fillId="4" borderId="1" xfId="9" applyNumberFormat="1" applyFont="1" applyFill="1" applyBorder="1" applyAlignment="1">
      <alignment horizontal="center" vertical="center"/>
    </xf>
    <xf numFmtId="164" fontId="34" fillId="4" borderId="1" xfId="9" applyNumberFormat="1" applyFont="1" applyFill="1" applyBorder="1" applyAlignment="1">
      <alignment horizontal="center" vertical="center"/>
    </xf>
    <xf numFmtId="1" fontId="50" fillId="0" borderId="0" xfId="3" applyNumberFormat="1" applyFont="1" applyFill="1" applyBorder="1" applyProtection="1">
      <protection locked="0"/>
    </xf>
    <xf numFmtId="1" fontId="57" fillId="0" borderId="0" xfId="3" applyNumberFormat="1" applyFont="1" applyFill="1" applyBorder="1" applyAlignment="1" applyProtection="1">
      <alignment horizontal="center" vertical="center"/>
      <protection locked="0"/>
    </xf>
    <xf numFmtId="1" fontId="34" fillId="0" borderId="0" xfId="3" applyNumberFormat="1" applyFont="1" applyFill="1" applyBorder="1" applyAlignment="1" applyProtection="1">
      <alignment horizontal="center" vertical="center"/>
      <protection locked="0"/>
    </xf>
    <xf numFmtId="1" fontId="35" fillId="4" borderId="0" xfId="3" applyNumberFormat="1" applyFont="1" applyFill="1" applyBorder="1" applyAlignment="1" applyProtection="1">
      <alignment horizontal="center" vertical="center"/>
      <protection locked="0"/>
    </xf>
    <xf numFmtId="1" fontId="42" fillId="0" borderId="0" xfId="8" applyNumberFormat="1" applyFont="1" applyFill="1"/>
    <xf numFmtId="1" fontId="58" fillId="0" borderId="0" xfId="8" applyNumberFormat="1" applyFont="1" applyFill="1"/>
    <xf numFmtId="0" fontId="58" fillId="0" borderId="0" xfId="8" applyFont="1" applyFill="1"/>
    <xf numFmtId="0" fontId="7" fillId="0" borderId="1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51" fillId="0" borderId="2" xfId="7" applyFont="1" applyBorder="1" applyAlignment="1">
      <alignment horizontal="center" vertical="center" wrapText="1"/>
    </xf>
    <xf numFmtId="0" fontId="51" fillId="0" borderId="3" xfId="7" applyFont="1" applyBorder="1" applyAlignment="1">
      <alignment horizontal="center" vertical="center" wrapText="1"/>
    </xf>
    <xf numFmtId="0" fontId="51" fillId="0" borderId="4" xfId="7" applyFont="1" applyBorder="1" applyAlignment="1">
      <alignment horizontal="center" vertical="center" wrapText="1"/>
    </xf>
    <xf numFmtId="0" fontId="4" fillId="0" borderId="0" xfId="5" applyFont="1" applyFill="1" applyAlignment="1">
      <alignment horizontal="right" vertical="top"/>
    </xf>
    <xf numFmtId="0" fontId="5" fillId="0" borderId="0" xfId="5" applyFont="1" applyAlignment="1">
      <alignment horizontal="center" vertical="top" wrapText="1"/>
    </xf>
    <xf numFmtId="0" fontId="5" fillId="0" borderId="0" xfId="7" applyFont="1" applyFill="1" applyAlignment="1">
      <alignment horizontal="center" vertical="top" wrapText="1"/>
    </xf>
    <xf numFmtId="0" fontId="6" fillId="0" borderId="0" xfId="7" applyFont="1" applyFill="1" applyAlignment="1">
      <alignment horizontal="center" vertical="top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1" fontId="48" fillId="0" borderId="5" xfId="3" applyNumberFormat="1" applyFont="1" applyFill="1" applyBorder="1" applyAlignment="1" applyProtection="1">
      <alignment horizontal="center" vertical="center"/>
      <protection locked="0"/>
    </xf>
    <xf numFmtId="1" fontId="48" fillId="0" borderId="6" xfId="3" applyNumberFormat="1" applyFont="1" applyFill="1" applyBorder="1" applyAlignment="1" applyProtection="1">
      <alignment horizontal="center" vertical="center"/>
      <protection locked="0"/>
    </xf>
    <xf numFmtId="1" fontId="37" fillId="0" borderId="7" xfId="3" applyNumberFormat="1" applyFont="1" applyFill="1" applyBorder="1" applyAlignment="1" applyProtection="1">
      <alignment horizontal="center" vertical="center" wrapText="1"/>
    </xf>
    <xf numFmtId="1" fontId="37" fillId="0" borderId="8" xfId="3" applyNumberFormat="1" applyFont="1" applyFill="1" applyBorder="1" applyAlignment="1" applyProtection="1">
      <alignment horizontal="center" vertical="center" wrapText="1"/>
    </xf>
    <xf numFmtId="1" fontId="37" fillId="0" borderId="9" xfId="3" applyNumberFormat="1" applyFont="1" applyFill="1" applyBorder="1" applyAlignment="1" applyProtection="1">
      <alignment horizontal="center" vertical="center" wrapText="1"/>
    </xf>
    <xf numFmtId="1" fontId="37" fillId="0" borderId="7" xfId="4" applyNumberFormat="1" applyFont="1" applyFill="1" applyBorder="1" applyAlignment="1" applyProtection="1">
      <alignment horizontal="center" vertical="center" wrapText="1"/>
    </xf>
    <xf numFmtId="1" fontId="37" fillId="0" borderId="8" xfId="4" applyNumberFormat="1" applyFont="1" applyFill="1" applyBorder="1" applyAlignment="1" applyProtection="1">
      <alignment horizontal="center" vertical="center" wrapText="1"/>
    </xf>
    <xf numFmtId="1" fontId="37" fillId="0" borderId="9" xfId="4" applyNumberFormat="1" applyFont="1" applyFill="1" applyBorder="1" applyAlignment="1" applyProtection="1">
      <alignment horizontal="center" vertical="center" wrapText="1"/>
    </xf>
    <xf numFmtId="0" fontId="20" fillId="0" borderId="0" xfId="8" applyFont="1" applyFill="1" applyAlignment="1">
      <alignment horizontal="center" vertical="center" wrapText="1"/>
    </xf>
    <xf numFmtId="0" fontId="12" fillId="0" borderId="0" xfId="8" applyFont="1" applyFill="1" applyAlignment="1">
      <alignment horizontal="center"/>
    </xf>
    <xf numFmtId="1" fontId="37" fillId="0" borderId="7" xfId="3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3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3" applyNumberFormat="1" applyFont="1" applyFill="1" applyBorder="1" applyAlignment="1" applyProtection="1">
      <alignment horizontal="center" vertical="center" wrapText="1"/>
      <protection locked="0"/>
    </xf>
    <xf numFmtId="1" fontId="59" fillId="0" borderId="0" xfId="3" applyNumberFormat="1" applyFont="1" applyFill="1" applyBorder="1" applyAlignment="1" applyProtection="1">
      <alignment horizontal="center" vertical="center"/>
      <protection locked="0"/>
    </xf>
    <xf numFmtId="1" fontId="32" fillId="0" borderId="0" xfId="3" applyNumberFormat="1" applyFont="1" applyFill="1" applyBorder="1" applyAlignment="1" applyProtection="1">
      <alignment horizontal="center" vertical="center"/>
      <protection locked="0"/>
    </xf>
  </cellXfs>
  <cellStyles count="10">
    <cellStyle name="Звичайний" xfId="0" builtinId="0"/>
    <cellStyle name="Обычный 4" xfId="1"/>
    <cellStyle name="Обычный 6" xfId="2"/>
    <cellStyle name="Обычный 9" xfId="3"/>
    <cellStyle name="Обычный_06" xfId="4"/>
    <cellStyle name="Обычный_4 категории вмесмте СОЦ_УРАЗЛИВІ__ТАБО_4 категорії Квота!!!_2014 рік" xfId="5"/>
    <cellStyle name="Обычный_АктЗах_5%квот Оксана" xfId="6"/>
    <cellStyle name="Обычный_Перевірка_Молодь_до 18 років" xfId="7"/>
    <cellStyle name="Обычный_Табл. 3.15" xfId="8"/>
    <cellStyle name="Обычный_Укомплектування_11_201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tyles" Target="styles.xml"/><Relationship Id="rId5" Type="http://schemas.openxmlformats.org/officeDocument/2006/relationships/worksheet" Target="work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v>мешканці міст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'2'!$A$9:$A$26</c:f>
              <c:strCache>
                <c:ptCount val="17"/>
                <c:pt idx="0">
                  <c:v>Бережанська</c:v>
                </c:pt>
                <c:pt idx="1">
                  <c:v>Борщівська</c:v>
                </c:pt>
                <c:pt idx="2">
                  <c:v>Бучацька</c:v>
                </c:pt>
                <c:pt idx="3">
                  <c:v>Гусятинська</c:v>
                </c:pt>
                <c:pt idx="4">
                  <c:v>Заліщицька</c:v>
                </c:pt>
                <c:pt idx="5">
                  <c:v>Збаразька</c:v>
                </c:pt>
                <c:pt idx="6">
                  <c:v>Зборівська</c:v>
                </c:pt>
                <c:pt idx="7">
                  <c:v>Козівська</c:v>
                </c:pt>
                <c:pt idx="8">
                  <c:v>Кременецька</c:v>
                </c:pt>
                <c:pt idx="9">
                  <c:v>Лановецька</c:v>
                </c:pt>
                <c:pt idx="10">
                  <c:v>Монастириська</c:v>
                </c:pt>
                <c:pt idx="11">
                  <c:v>Підволочиська</c:v>
                </c:pt>
                <c:pt idx="12">
                  <c:v>Підгаєцька</c:v>
                </c:pt>
                <c:pt idx="13">
                  <c:v>Теребовлянська</c:v>
                </c:pt>
                <c:pt idx="14">
                  <c:v>Чортківська</c:v>
                </c:pt>
                <c:pt idx="15">
                  <c:v>Шумська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'2'!$C$9:$C$26</c:f>
              <c:numCache>
                <c:formatCode>#\ ##0.0</c:formatCode>
                <c:ptCount val="17"/>
                <c:pt idx="0">
                  <c:v>54.4</c:v>
                </c:pt>
                <c:pt idx="1">
                  <c:v>30.599999999999994</c:v>
                </c:pt>
                <c:pt idx="2">
                  <c:v>21.5</c:v>
                </c:pt>
                <c:pt idx="3">
                  <c:v>30.099999999999994</c:v>
                </c:pt>
                <c:pt idx="4">
                  <c:v>35.200000000000003</c:v>
                </c:pt>
                <c:pt idx="5">
                  <c:v>33.799999999999997</c:v>
                </c:pt>
                <c:pt idx="6">
                  <c:v>17.200000000000003</c:v>
                </c:pt>
                <c:pt idx="7">
                  <c:v>37.200000000000003</c:v>
                </c:pt>
                <c:pt idx="8">
                  <c:v>39.9</c:v>
                </c:pt>
                <c:pt idx="9">
                  <c:v>25.200000000000003</c:v>
                </c:pt>
                <c:pt idx="10">
                  <c:v>15.5</c:v>
                </c:pt>
                <c:pt idx="11">
                  <c:v>24.900000000000006</c:v>
                </c:pt>
                <c:pt idx="12">
                  <c:v>23.099999999999994</c:v>
                </c:pt>
                <c:pt idx="13">
                  <c:v>18</c:v>
                </c:pt>
                <c:pt idx="14">
                  <c:v>36.299999999999997</c:v>
                </c:pt>
                <c:pt idx="15">
                  <c:v>15.599999999999994</c:v>
                </c:pt>
                <c:pt idx="16">
                  <c:v>82.4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5-4E6B-B410-912B04F72C6E}"/>
            </c:ext>
          </c:extLst>
        </c:ser>
        <c:ser>
          <c:idx val="1"/>
          <c:order val="1"/>
          <c:tx>
            <c:v>мешканці сільської місцевості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'2'!$A$9:$A$26</c:f>
              <c:strCache>
                <c:ptCount val="17"/>
                <c:pt idx="0">
                  <c:v>Бережанська</c:v>
                </c:pt>
                <c:pt idx="1">
                  <c:v>Борщівська</c:v>
                </c:pt>
                <c:pt idx="2">
                  <c:v>Бучацька</c:v>
                </c:pt>
                <c:pt idx="3">
                  <c:v>Гусятинська</c:v>
                </c:pt>
                <c:pt idx="4">
                  <c:v>Заліщицька</c:v>
                </c:pt>
                <c:pt idx="5">
                  <c:v>Збаразька</c:v>
                </c:pt>
                <c:pt idx="6">
                  <c:v>Зборівська</c:v>
                </c:pt>
                <c:pt idx="7">
                  <c:v>Козівська</c:v>
                </c:pt>
                <c:pt idx="8">
                  <c:v>Кременецька</c:v>
                </c:pt>
                <c:pt idx="9">
                  <c:v>Лановецька</c:v>
                </c:pt>
                <c:pt idx="10">
                  <c:v>Монастириська</c:v>
                </c:pt>
                <c:pt idx="11">
                  <c:v>Підволочиська</c:v>
                </c:pt>
                <c:pt idx="12">
                  <c:v>Підгаєцька</c:v>
                </c:pt>
                <c:pt idx="13">
                  <c:v>Теребовлянська</c:v>
                </c:pt>
                <c:pt idx="14">
                  <c:v>Чортківська</c:v>
                </c:pt>
                <c:pt idx="15">
                  <c:v>Шумська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'2'!$D$9:$D$26</c:f>
              <c:numCache>
                <c:formatCode>#\ ##0.0</c:formatCode>
                <c:ptCount val="17"/>
                <c:pt idx="0">
                  <c:v>45.6</c:v>
                </c:pt>
                <c:pt idx="1">
                  <c:v>69.400000000000006</c:v>
                </c:pt>
                <c:pt idx="2">
                  <c:v>78.5</c:v>
                </c:pt>
                <c:pt idx="3">
                  <c:v>69.900000000000006</c:v>
                </c:pt>
                <c:pt idx="4">
                  <c:v>64.8</c:v>
                </c:pt>
                <c:pt idx="5">
                  <c:v>66.2</c:v>
                </c:pt>
                <c:pt idx="6">
                  <c:v>82.8</c:v>
                </c:pt>
                <c:pt idx="7">
                  <c:v>62.8</c:v>
                </c:pt>
                <c:pt idx="8">
                  <c:v>60.1</c:v>
                </c:pt>
                <c:pt idx="9">
                  <c:v>74.8</c:v>
                </c:pt>
                <c:pt idx="10">
                  <c:v>84.5</c:v>
                </c:pt>
                <c:pt idx="11">
                  <c:v>75.099999999999994</c:v>
                </c:pt>
                <c:pt idx="12">
                  <c:v>76.900000000000006</c:v>
                </c:pt>
                <c:pt idx="13">
                  <c:v>82</c:v>
                </c:pt>
                <c:pt idx="14">
                  <c:v>63.7</c:v>
                </c:pt>
                <c:pt idx="15">
                  <c:v>84.4</c:v>
                </c:pt>
                <c:pt idx="16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5-4E6B-B410-912B04F72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09944192"/>
        <c:axId val="109683840"/>
        <c:axId val="0"/>
      </c:bar3DChart>
      <c:catAx>
        <c:axId val="1099441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09683840"/>
        <c:crosses val="autoZero"/>
        <c:auto val="1"/>
        <c:lblAlgn val="ctr"/>
        <c:lblOffset val="100"/>
        <c:noMultiLvlLbl val="0"/>
      </c:catAx>
      <c:valAx>
        <c:axId val="109683840"/>
        <c:scaling>
          <c:orientation val="minMax"/>
        </c:scaling>
        <c:delete val="1"/>
        <c:axPos val="b"/>
        <c:majorGridlines/>
        <c:numFmt formatCode="0%" sourceLinked="1"/>
        <c:majorTickMark val="none"/>
        <c:minorTickMark val="none"/>
        <c:tickLblPos val="nextTo"/>
        <c:crossAx val="1099441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 b="1"/>
          </a:pPr>
          <a:endParaRPr lang="uk-UA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Мешканці міських поселень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Лист1!$A$3:$A$19</c:f>
              <c:strCache>
                <c:ptCount val="17"/>
                <c:pt idx="0">
                  <c:v>Бережанський</c:v>
                </c:pt>
                <c:pt idx="1">
                  <c:v>Борщівський</c:v>
                </c:pt>
                <c:pt idx="2">
                  <c:v>Бучацький</c:v>
                </c:pt>
                <c:pt idx="3">
                  <c:v>Гусятинський</c:v>
                </c:pt>
                <c:pt idx="4">
                  <c:v>Заліщицький</c:v>
                </c:pt>
                <c:pt idx="5">
                  <c:v>Збаразький</c:v>
                </c:pt>
                <c:pt idx="6">
                  <c:v>Зборівський </c:v>
                </c:pt>
                <c:pt idx="7">
                  <c:v>Козівський </c:v>
                </c:pt>
                <c:pt idx="8">
                  <c:v>Кременецький </c:v>
                </c:pt>
                <c:pt idx="9">
                  <c:v>Лановецький</c:v>
                </c:pt>
                <c:pt idx="10">
                  <c:v>Монастириський</c:v>
                </c:pt>
                <c:pt idx="11">
                  <c:v>Підволочиський</c:v>
                </c:pt>
                <c:pt idx="12">
                  <c:v>Підгаєцький</c:v>
                </c:pt>
                <c:pt idx="13">
                  <c:v>Теребовлянський</c:v>
                </c:pt>
                <c:pt idx="14">
                  <c:v>Чортківський</c:v>
                </c:pt>
                <c:pt idx="15">
                  <c:v>Шумський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Лист1!$B$3:$B$19</c:f>
              <c:numCache>
                <c:formatCode>#\ ##0.0</c:formatCode>
                <c:ptCount val="17"/>
                <c:pt idx="0">
                  <c:v>59.4</c:v>
                </c:pt>
                <c:pt idx="1">
                  <c:v>36.299999999999997</c:v>
                </c:pt>
                <c:pt idx="2">
                  <c:v>26.599999999999994</c:v>
                </c:pt>
                <c:pt idx="3">
                  <c:v>36.200000000000003</c:v>
                </c:pt>
                <c:pt idx="4">
                  <c:v>37</c:v>
                </c:pt>
                <c:pt idx="5">
                  <c:v>41.3</c:v>
                </c:pt>
                <c:pt idx="6">
                  <c:v>20</c:v>
                </c:pt>
                <c:pt idx="7">
                  <c:v>44.5</c:v>
                </c:pt>
                <c:pt idx="8">
                  <c:v>44.2</c:v>
                </c:pt>
                <c:pt idx="9">
                  <c:v>32.200000000000003</c:v>
                </c:pt>
                <c:pt idx="10">
                  <c:v>25.200000000000003</c:v>
                </c:pt>
                <c:pt idx="11">
                  <c:v>30.099999999999994</c:v>
                </c:pt>
                <c:pt idx="12">
                  <c:v>25.599999999999994</c:v>
                </c:pt>
                <c:pt idx="13">
                  <c:v>27.400000000000006</c:v>
                </c:pt>
                <c:pt idx="14">
                  <c:v>44.9</c:v>
                </c:pt>
                <c:pt idx="15">
                  <c:v>21.5</c:v>
                </c:pt>
                <c:pt idx="16">
                  <c:v>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E-4410-9C21-B3804F02EC40}"/>
            </c:ext>
          </c:extLst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Мешканці сільської місцевості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Лист1!$A$3:$A$19</c:f>
              <c:strCache>
                <c:ptCount val="17"/>
                <c:pt idx="0">
                  <c:v>Бережанський</c:v>
                </c:pt>
                <c:pt idx="1">
                  <c:v>Борщівський</c:v>
                </c:pt>
                <c:pt idx="2">
                  <c:v>Бучацький</c:v>
                </c:pt>
                <c:pt idx="3">
                  <c:v>Гусятинський</c:v>
                </c:pt>
                <c:pt idx="4">
                  <c:v>Заліщицький</c:v>
                </c:pt>
                <c:pt idx="5">
                  <c:v>Збаразький</c:v>
                </c:pt>
                <c:pt idx="6">
                  <c:v>Зборівський </c:v>
                </c:pt>
                <c:pt idx="7">
                  <c:v>Козівський </c:v>
                </c:pt>
                <c:pt idx="8">
                  <c:v>Кременецький </c:v>
                </c:pt>
                <c:pt idx="9">
                  <c:v>Лановецький</c:v>
                </c:pt>
                <c:pt idx="10">
                  <c:v>Монастириський</c:v>
                </c:pt>
                <c:pt idx="11">
                  <c:v>Підволочиський</c:v>
                </c:pt>
                <c:pt idx="12">
                  <c:v>Підгаєцький</c:v>
                </c:pt>
                <c:pt idx="13">
                  <c:v>Теребовлянський</c:v>
                </c:pt>
                <c:pt idx="14">
                  <c:v>Чортківський</c:v>
                </c:pt>
                <c:pt idx="15">
                  <c:v>Шумський</c:v>
                </c:pt>
                <c:pt idx="16">
                  <c:v>Тернопільський  МРЦЗ</c:v>
                </c:pt>
              </c:strCache>
            </c:strRef>
          </c:cat>
          <c:val>
            <c:numRef>
              <c:f>Лист1!$C$3:$C$19</c:f>
              <c:numCache>
                <c:formatCode>#\ ##0.0</c:formatCode>
                <c:ptCount val="17"/>
                <c:pt idx="0">
                  <c:v>40.6</c:v>
                </c:pt>
                <c:pt idx="1">
                  <c:v>63.7</c:v>
                </c:pt>
                <c:pt idx="2">
                  <c:v>73.400000000000006</c:v>
                </c:pt>
                <c:pt idx="3">
                  <c:v>63.8</c:v>
                </c:pt>
                <c:pt idx="4">
                  <c:v>63</c:v>
                </c:pt>
                <c:pt idx="5">
                  <c:v>58.7</c:v>
                </c:pt>
                <c:pt idx="6">
                  <c:v>80</c:v>
                </c:pt>
                <c:pt idx="7">
                  <c:v>55.5</c:v>
                </c:pt>
                <c:pt idx="8">
                  <c:v>55.8</c:v>
                </c:pt>
                <c:pt idx="9">
                  <c:v>67.8</c:v>
                </c:pt>
                <c:pt idx="10">
                  <c:v>74.8</c:v>
                </c:pt>
                <c:pt idx="11">
                  <c:v>69.900000000000006</c:v>
                </c:pt>
                <c:pt idx="12">
                  <c:v>74.400000000000006</c:v>
                </c:pt>
                <c:pt idx="13">
                  <c:v>72.599999999999994</c:v>
                </c:pt>
                <c:pt idx="14">
                  <c:v>55.1</c:v>
                </c:pt>
                <c:pt idx="15">
                  <c:v>78.5</c:v>
                </c:pt>
                <c:pt idx="16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CE-4410-9C21-B3804F02EC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7371264"/>
        <c:axId val="97372800"/>
      </c:barChart>
      <c:catAx>
        <c:axId val="973712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7372800"/>
        <c:crosses val="autoZero"/>
        <c:auto val="1"/>
        <c:lblAlgn val="ctr"/>
        <c:lblOffset val="100"/>
        <c:noMultiLvlLbl val="0"/>
      </c:catAx>
      <c:valAx>
        <c:axId val="9737280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extTo"/>
        <c:crossAx val="973712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70" zoomScaleNormal="70" workbookViewId="0">
      <selection activeCell="I8" sqref="I8"/>
    </sheetView>
  </sheetViews>
  <sheetFormatPr defaultColWidth="8" defaultRowHeight="12.75" x14ac:dyDescent="0.2"/>
  <cols>
    <col min="1" max="1" width="76.42578125" style="1" customWidth="1"/>
    <col min="2" max="2" width="13" style="1" customWidth="1"/>
    <col min="3" max="3" width="17.28515625" style="7" customWidth="1"/>
    <col min="4" max="4" width="13" style="7" customWidth="1"/>
    <col min="5" max="5" width="17.140625" style="7" customWidth="1"/>
    <col min="6" max="6" width="12.7109375" style="1" customWidth="1"/>
    <col min="7" max="16384" width="8" style="1"/>
  </cols>
  <sheetData>
    <row r="1" spans="1:10" ht="8.25" customHeight="1" x14ac:dyDescent="0.2">
      <c r="C1" s="95"/>
      <c r="D1" s="95"/>
      <c r="E1" s="95"/>
      <c r="F1" s="95"/>
    </row>
    <row r="2" spans="1:10" ht="27" customHeight="1" x14ac:dyDescent="0.2">
      <c r="A2" s="96" t="s">
        <v>64</v>
      </c>
      <c r="B2" s="96"/>
      <c r="C2" s="96"/>
      <c r="D2" s="96"/>
      <c r="E2" s="96"/>
      <c r="F2" s="96"/>
    </row>
    <row r="3" spans="1:10" ht="28.5" customHeight="1" x14ac:dyDescent="0.2">
      <c r="A3" s="97" t="s">
        <v>61</v>
      </c>
      <c r="B3" s="97"/>
      <c r="C3" s="97"/>
      <c r="D3" s="97"/>
      <c r="E3" s="97"/>
      <c r="F3" s="97"/>
    </row>
    <row r="4" spans="1:10" s="2" customFormat="1" ht="33.75" customHeight="1" x14ac:dyDescent="0.25">
      <c r="A4" s="98" t="s">
        <v>0</v>
      </c>
      <c r="B4" s="98"/>
      <c r="C4" s="98"/>
      <c r="D4" s="98"/>
      <c r="E4" s="98"/>
      <c r="F4" s="98"/>
    </row>
    <row r="5" spans="1:10" s="2" customFormat="1" ht="42.75" customHeight="1" x14ac:dyDescent="0.25">
      <c r="A5" s="99" t="s">
        <v>1</v>
      </c>
      <c r="B5" s="100" t="s">
        <v>2</v>
      </c>
      <c r="C5" s="89" t="s">
        <v>3</v>
      </c>
      <c r="D5" s="90" t="s">
        <v>4</v>
      </c>
      <c r="E5" s="89" t="s">
        <v>5</v>
      </c>
      <c r="F5" s="90" t="s">
        <v>6</v>
      </c>
    </row>
    <row r="6" spans="1:10" s="2" customFormat="1" ht="37.5" customHeight="1" x14ac:dyDescent="0.25">
      <c r="A6" s="99"/>
      <c r="B6" s="101"/>
      <c r="C6" s="89" t="s">
        <v>3</v>
      </c>
      <c r="D6" s="91"/>
      <c r="E6" s="89" t="s">
        <v>5</v>
      </c>
      <c r="F6" s="91"/>
    </row>
    <row r="7" spans="1:10" s="5" customFormat="1" ht="18.75" customHeight="1" x14ac:dyDescent="0.25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10" s="52" customFormat="1" ht="43.5" customHeight="1" x14ac:dyDescent="0.25">
      <c r="A8" s="46" t="s">
        <v>39</v>
      </c>
      <c r="B8" s="47">
        <f>'2'!B8</f>
        <v>11491</v>
      </c>
      <c r="C8" s="48">
        <f>B8-E8</f>
        <v>4346</v>
      </c>
      <c r="D8" s="49">
        <f>100-F8</f>
        <v>37.799999999999997</v>
      </c>
      <c r="E8" s="50">
        <f>'2'!X8</f>
        <v>7145</v>
      </c>
      <c r="F8" s="51">
        <f>ROUND(E8/B8*100,1)</f>
        <v>62.2</v>
      </c>
      <c r="H8" s="53"/>
    </row>
    <row r="9" spans="1:10" s="52" customFormat="1" ht="61.5" customHeight="1" x14ac:dyDescent="0.25">
      <c r="A9" s="54" t="s">
        <v>60</v>
      </c>
      <c r="B9" s="47">
        <f>'2'!E8</f>
        <v>1539</v>
      </c>
      <c r="C9" s="48">
        <f t="shared" ref="C9:C15" si="0">B9-E9</f>
        <v>774</v>
      </c>
      <c r="D9" s="49">
        <f>100-F9</f>
        <v>50.3</v>
      </c>
      <c r="E9" s="50">
        <f>'2'!Y8</f>
        <v>765</v>
      </c>
      <c r="F9" s="51">
        <f>ROUND(E9/B9*100,1)</f>
        <v>49.7</v>
      </c>
      <c r="H9" s="53"/>
    </row>
    <row r="10" spans="1:10" s="52" customFormat="1" ht="45" customHeight="1" x14ac:dyDescent="0.25">
      <c r="A10" s="55" t="s">
        <v>36</v>
      </c>
      <c r="B10" s="47">
        <f>'2'!H8</f>
        <v>284</v>
      </c>
      <c r="C10" s="48">
        <f t="shared" si="0"/>
        <v>192</v>
      </c>
      <c r="D10" s="49">
        <f>100-F10</f>
        <v>67.599999999999994</v>
      </c>
      <c r="E10" s="50">
        <f>'2'!Z8</f>
        <v>92</v>
      </c>
      <c r="F10" s="51">
        <f>ROUND(E10/B10*100,1)</f>
        <v>32.4</v>
      </c>
      <c r="H10" s="53"/>
      <c r="J10" s="53"/>
    </row>
    <row r="11" spans="1:10" s="52" customFormat="1" ht="63" customHeight="1" x14ac:dyDescent="0.25">
      <c r="A11" s="55" t="s">
        <v>40</v>
      </c>
      <c r="B11" s="47">
        <f>'2'!K8</f>
        <v>143</v>
      </c>
      <c r="C11" s="48">
        <f t="shared" si="0"/>
        <v>58</v>
      </c>
      <c r="D11" s="49">
        <f>100-F11</f>
        <v>40.6</v>
      </c>
      <c r="E11" s="50">
        <f>'2'!AA8</f>
        <v>85</v>
      </c>
      <c r="F11" s="51">
        <f>ROUND(E11/B11*100,1)</f>
        <v>59.4</v>
      </c>
      <c r="H11" s="53"/>
    </row>
    <row r="12" spans="1:10" s="52" customFormat="1" ht="67.5" customHeight="1" x14ac:dyDescent="0.25">
      <c r="A12" s="55" t="s">
        <v>37</v>
      </c>
      <c r="B12" s="47">
        <f>'2'!N8</f>
        <v>9297</v>
      </c>
      <c r="C12" s="48">
        <f t="shared" si="0"/>
        <v>3352</v>
      </c>
      <c r="D12" s="49">
        <f>100-F12</f>
        <v>36.1</v>
      </c>
      <c r="E12" s="50">
        <f>'2'!AC8</f>
        <v>5945</v>
      </c>
      <c r="F12" s="51">
        <f>ROUND(E12/B12*100,1)</f>
        <v>63.9</v>
      </c>
      <c r="G12" s="53"/>
      <c r="H12" s="53"/>
    </row>
    <row r="13" spans="1:10" s="52" customFormat="1" ht="27" customHeight="1" x14ac:dyDescent="0.25">
      <c r="A13" s="55"/>
      <c r="B13" s="92" t="s">
        <v>62</v>
      </c>
      <c r="C13" s="93"/>
      <c r="D13" s="93"/>
      <c r="E13" s="93"/>
      <c r="F13" s="94"/>
      <c r="G13" s="53"/>
    </row>
    <row r="14" spans="1:10" s="52" customFormat="1" ht="51.75" customHeight="1" x14ac:dyDescent="0.25">
      <c r="A14" s="75" t="s">
        <v>8</v>
      </c>
      <c r="B14" s="79">
        <f>'2'!Q8</f>
        <v>10467</v>
      </c>
      <c r="C14" s="76">
        <f t="shared" si="0"/>
        <v>3845</v>
      </c>
      <c r="D14" s="77">
        <f>100-F14</f>
        <v>36.700000000000003</v>
      </c>
      <c r="E14" s="76">
        <f>'2'!AB8</f>
        <v>6622</v>
      </c>
      <c r="F14" s="78">
        <f>ROUND(E14/B14*100,1)</f>
        <v>63.3</v>
      </c>
      <c r="G14" s="53"/>
    </row>
    <row r="15" spans="1:10" s="52" customFormat="1" ht="39.75" customHeight="1" x14ac:dyDescent="0.25">
      <c r="A15" s="75" t="s">
        <v>38</v>
      </c>
      <c r="B15" s="79">
        <f>'2'!T8</f>
        <v>9207</v>
      </c>
      <c r="C15" s="76">
        <f t="shared" si="0"/>
        <v>3222</v>
      </c>
      <c r="D15" s="77">
        <f>100-F15</f>
        <v>35</v>
      </c>
      <c r="E15" s="76">
        <f>'2'!AD8</f>
        <v>5985</v>
      </c>
      <c r="F15" s="78">
        <f>ROUND(E15/B15*100,1)</f>
        <v>65</v>
      </c>
    </row>
    <row r="16" spans="1:10" s="2" customFormat="1" ht="15.75" customHeight="1" x14ac:dyDescent="0.2">
      <c r="A16" s="1"/>
      <c r="B16" s="1"/>
      <c r="C16" s="6"/>
      <c r="D16" s="6"/>
      <c r="E16" s="6"/>
      <c r="F16" s="1"/>
    </row>
    <row r="17" spans="5:5" ht="15" customHeight="1" x14ac:dyDescent="0.2">
      <c r="E17" s="6"/>
    </row>
  </sheetData>
  <mergeCells count="11"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0"/>
  <sheetViews>
    <sheetView zoomScale="90" zoomScaleNormal="90" zoomScaleSheetLayoutView="70" workbookViewId="0"/>
  </sheetViews>
  <sheetFormatPr defaultRowHeight="14.25" x14ac:dyDescent="0.2"/>
  <cols>
    <col min="1" max="1" width="20.28515625" style="31" customWidth="1"/>
    <col min="2" max="3" width="8.7109375" style="31" customWidth="1"/>
    <col min="4" max="4" width="9" style="31" customWidth="1"/>
    <col min="5" max="6" width="8.7109375" style="31" customWidth="1"/>
    <col min="7" max="7" width="9.140625" style="31" customWidth="1"/>
    <col min="8" max="9" width="8.7109375" style="31" customWidth="1"/>
    <col min="10" max="10" width="9" style="31" customWidth="1"/>
    <col min="11" max="12" width="8.7109375" style="31" customWidth="1"/>
    <col min="13" max="13" width="9" style="31" customWidth="1"/>
    <col min="14" max="15" width="8.7109375" style="31" customWidth="1"/>
    <col min="16" max="16" width="9" style="31" customWidth="1"/>
    <col min="17" max="18" width="8.7109375" style="31" customWidth="1"/>
    <col min="19" max="19" width="9" style="31" customWidth="1"/>
    <col min="20" max="21" width="8.7109375" style="31" customWidth="1"/>
    <col min="22" max="22" width="9" style="31" customWidth="1"/>
    <col min="23" max="23" width="9.140625" style="19"/>
    <col min="24" max="29" width="0" style="31" hidden="1" customWidth="1"/>
    <col min="30" max="30" width="10.42578125" style="31" hidden="1" customWidth="1"/>
    <col min="31" max="31" width="0" style="19" hidden="1" customWidth="1"/>
    <col min="32" max="36" width="0" style="70" hidden="1" customWidth="1"/>
    <col min="37" max="38" width="0" style="10" hidden="1" customWidth="1"/>
    <col min="39" max="16384" width="9.140625" style="10"/>
  </cols>
  <sheetData>
    <row r="1" spans="1:36" s="8" customFormat="1" ht="24.75" customHeight="1" x14ac:dyDescent="0.25">
      <c r="A1" s="40"/>
      <c r="B1" s="110" t="s">
        <v>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34"/>
      <c r="Q1" s="34"/>
      <c r="R1" s="34"/>
      <c r="S1" s="34"/>
      <c r="T1" s="34"/>
      <c r="U1" s="34"/>
      <c r="V1" s="34"/>
      <c r="W1" s="56"/>
      <c r="X1" s="40"/>
      <c r="Y1" s="40"/>
      <c r="Z1" s="40"/>
      <c r="AA1" s="40"/>
      <c r="AB1" s="40"/>
      <c r="AC1" s="40"/>
      <c r="AD1" s="40"/>
      <c r="AE1" s="56"/>
      <c r="AF1" s="65"/>
      <c r="AG1" s="65"/>
      <c r="AH1" s="65"/>
      <c r="AI1" s="65"/>
      <c r="AJ1" s="65"/>
    </row>
    <row r="2" spans="1:36" s="8" customFormat="1" ht="20.25" customHeight="1" x14ac:dyDescent="0.25">
      <c r="A2" s="40"/>
      <c r="B2" s="110" t="s">
        <v>63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34"/>
      <c r="Q2" s="34"/>
      <c r="R2" s="34"/>
      <c r="S2" s="34"/>
      <c r="T2" s="34"/>
      <c r="U2" s="34"/>
      <c r="V2" s="34"/>
      <c r="W2" s="56"/>
      <c r="X2" s="40"/>
      <c r="Y2" s="40"/>
      <c r="Z2" s="40"/>
      <c r="AA2" s="40"/>
      <c r="AB2" s="40"/>
      <c r="AC2" s="40"/>
      <c r="AD2" s="40"/>
      <c r="AE2" s="56"/>
      <c r="AF2" s="65"/>
      <c r="AG2" s="65"/>
      <c r="AH2" s="65"/>
      <c r="AI2" s="65"/>
      <c r="AJ2" s="65"/>
    </row>
    <row r="3" spans="1:36" s="8" customFormat="1" ht="9.75" customHeight="1" x14ac:dyDescent="0.35">
      <c r="A3" s="4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35"/>
      <c r="Q3" s="35"/>
      <c r="R3" s="35"/>
      <c r="S3" s="35"/>
      <c r="T3" s="35"/>
      <c r="U3" s="35"/>
      <c r="V3" s="35"/>
      <c r="W3" s="56"/>
      <c r="X3" s="40"/>
      <c r="Y3" s="40"/>
      <c r="Z3" s="40"/>
      <c r="AA3" s="40"/>
      <c r="AB3" s="40"/>
      <c r="AC3" s="40"/>
      <c r="AD3" s="40"/>
      <c r="AE3" s="56"/>
      <c r="AF3" s="65"/>
      <c r="AG3" s="65"/>
      <c r="AH3" s="65"/>
      <c r="AI3" s="65"/>
      <c r="AJ3" s="65"/>
    </row>
    <row r="4" spans="1:36" s="9" customFormat="1" ht="9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37"/>
      <c r="W4" s="57"/>
      <c r="X4" s="37"/>
      <c r="Y4" s="37"/>
      <c r="Z4" s="37"/>
      <c r="AA4" s="37"/>
      <c r="AB4" s="37"/>
      <c r="AC4" s="37"/>
      <c r="AD4" s="37"/>
      <c r="AE4" s="57"/>
      <c r="AF4" s="66"/>
      <c r="AG4" s="66"/>
      <c r="AH4" s="66"/>
      <c r="AI4" s="66"/>
      <c r="AJ4" s="66"/>
    </row>
    <row r="5" spans="1:36" s="11" customFormat="1" ht="66" customHeight="1" x14ac:dyDescent="0.35">
      <c r="A5" s="102" t="s">
        <v>58</v>
      </c>
      <c r="B5" s="104" t="s">
        <v>14</v>
      </c>
      <c r="C5" s="105"/>
      <c r="D5" s="106"/>
      <c r="E5" s="104" t="s">
        <v>59</v>
      </c>
      <c r="F5" s="105"/>
      <c r="G5" s="106"/>
      <c r="H5" s="104" t="s">
        <v>15</v>
      </c>
      <c r="I5" s="105"/>
      <c r="J5" s="106"/>
      <c r="K5" s="104" t="s">
        <v>16</v>
      </c>
      <c r="L5" s="105"/>
      <c r="M5" s="106"/>
      <c r="N5" s="104" t="s">
        <v>17</v>
      </c>
      <c r="O5" s="105"/>
      <c r="P5" s="106"/>
      <c r="Q5" s="112" t="s">
        <v>10</v>
      </c>
      <c r="R5" s="113"/>
      <c r="S5" s="114"/>
      <c r="T5" s="107" t="s">
        <v>11</v>
      </c>
      <c r="U5" s="108"/>
      <c r="V5" s="109"/>
      <c r="W5" s="58"/>
      <c r="X5" s="82"/>
      <c r="Y5" s="82"/>
      <c r="Z5" s="82"/>
      <c r="AA5" s="82"/>
      <c r="AB5" s="82"/>
      <c r="AC5" s="82"/>
      <c r="AD5" s="82"/>
      <c r="AE5" s="58"/>
      <c r="AF5" s="61"/>
      <c r="AG5" s="61"/>
      <c r="AH5" s="61"/>
      <c r="AI5" s="61"/>
      <c r="AJ5" s="61"/>
    </row>
    <row r="6" spans="1:36" s="12" customFormat="1" ht="50.25" customHeight="1" x14ac:dyDescent="0.3">
      <c r="A6" s="103"/>
      <c r="B6" s="27" t="s">
        <v>18</v>
      </c>
      <c r="C6" s="28" t="s">
        <v>12</v>
      </c>
      <c r="D6" s="28" t="s">
        <v>13</v>
      </c>
      <c r="E6" s="27" t="s">
        <v>18</v>
      </c>
      <c r="F6" s="28" t="s">
        <v>12</v>
      </c>
      <c r="G6" s="28" t="s">
        <v>13</v>
      </c>
      <c r="H6" s="27" t="s">
        <v>18</v>
      </c>
      <c r="I6" s="28" t="s">
        <v>12</v>
      </c>
      <c r="J6" s="28" t="s">
        <v>13</v>
      </c>
      <c r="K6" s="27" t="s">
        <v>18</v>
      </c>
      <c r="L6" s="28" t="s">
        <v>12</v>
      </c>
      <c r="M6" s="28" t="s">
        <v>13</v>
      </c>
      <c r="N6" s="27" t="s">
        <v>18</v>
      </c>
      <c r="O6" s="28" t="s">
        <v>12</v>
      </c>
      <c r="P6" s="28" t="s">
        <v>13</v>
      </c>
      <c r="Q6" s="27" t="s">
        <v>18</v>
      </c>
      <c r="R6" s="28" t="s">
        <v>12</v>
      </c>
      <c r="S6" s="28" t="s">
        <v>13</v>
      </c>
      <c r="T6" s="27" t="s">
        <v>18</v>
      </c>
      <c r="U6" s="28" t="s">
        <v>12</v>
      </c>
      <c r="V6" s="28" t="s">
        <v>13</v>
      </c>
      <c r="W6" s="45"/>
      <c r="X6" s="83" t="s">
        <v>65</v>
      </c>
      <c r="Y6" s="83" t="s">
        <v>66</v>
      </c>
      <c r="Z6" s="83" t="s">
        <v>67</v>
      </c>
      <c r="AA6" s="83" t="s">
        <v>68</v>
      </c>
      <c r="AB6" s="83" t="s">
        <v>71</v>
      </c>
      <c r="AC6" s="83" t="s">
        <v>70</v>
      </c>
      <c r="AD6" s="83" t="s">
        <v>69</v>
      </c>
      <c r="AE6" s="45"/>
      <c r="AF6" s="116" t="s">
        <v>72</v>
      </c>
      <c r="AG6" s="116"/>
      <c r="AH6" s="116"/>
      <c r="AI6" s="62"/>
      <c r="AJ6" s="62"/>
    </row>
    <row r="7" spans="1:36" s="13" customFormat="1" ht="9.75" customHeight="1" x14ac:dyDescent="0.25">
      <c r="A7" s="41" t="s">
        <v>7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  <c r="P7" s="29">
        <v>15</v>
      </c>
      <c r="Q7" s="29">
        <v>16</v>
      </c>
      <c r="R7" s="29">
        <v>17</v>
      </c>
      <c r="S7" s="29">
        <v>18</v>
      </c>
      <c r="T7" s="29">
        <v>19</v>
      </c>
      <c r="U7" s="29">
        <v>20</v>
      </c>
      <c r="V7" s="29">
        <v>21</v>
      </c>
      <c r="W7" s="16"/>
      <c r="X7" s="84"/>
      <c r="Y7" s="84"/>
      <c r="Z7" s="84"/>
      <c r="AA7" s="84"/>
      <c r="AB7" s="84"/>
      <c r="AC7" s="84"/>
      <c r="AD7" s="84"/>
      <c r="AE7" s="16"/>
      <c r="AF7" s="63"/>
      <c r="AG7" s="63"/>
      <c r="AH7" s="63"/>
      <c r="AI7" s="63"/>
      <c r="AJ7" s="63"/>
    </row>
    <row r="8" spans="1:36" s="73" customFormat="1" ht="18.75" customHeight="1" x14ac:dyDescent="0.2">
      <c r="A8" s="39" t="s">
        <v>18</v>
      </c>
      <c r="B8" s="24">
        <f>SUM(B9:B26)</f>
        <v>11491</v>
      </c>
      <c r="C8" s="25">
        <f>100-D8</f>
        <v>37.799999999999997</v>
      </c>
      <c r="D8" s="25">
        <f t="shared" ref="D8:D22" si="0">ROUND(X8/B8*100,1)</f>
        <v>62.2</v>
      </c>
      <c r="E8" s="24">
        <f>SUM(E9:E26)</f>
        <v>1539</v>
      </c>
      <c r="F8" s="25">
        <f>100-G8</f>
        <v>50.3</v>
      </c>
      <c r="G8" s="25">
        <f>ROUND(Y8/E8*100,1)</f>
        <v>49.7</v>
      </c>
      <c r="H8" s="24">
        <f>SUM(H9:H26)</f>
        <v>284</v>
      </c>
      <c r="I8" s="25">
        <f>100-J8</f>
        <v>67.599999999999994</v>
      </c>
      <c r="J8" s="25">
        <f>ROUND(Z8/H8*100,1)</f>
        <v>32.4</v>
      </c>
      <c r="K8" s="24">
        <f>SUM(K9:K26)</f>
        <v>143</v>
      </c>
      <c r="L8" s="25">
        <f>100-M8</f>
        <v>40.6</v>
      </c>
      <c r="M8" s="25">
        <f>ROUND(AA8/K8*100,1)</f>
        <v>59.4</v>
      </c>
      <c r="N8" s="24">
        <f>SUM(N9:N26)</f>
        <v>9297</v>
      </c>
      <c r="O8" s="25">
        <f>100-P8</f>
        <v>36.1</v>
      </c>
      <c r="P8" s="80">
        <f>ROUND(AC8/N8*100,1)</f>
        <v>63.9</v>
      </c>
      <c r="Q8" s="24">
        <f>SUM(Q9:Q26)</f>
        <v>10467</v>
      </c>
      <c r="R8" s="25">
        <f>100-S8</f>
        <v>36.700000000000003</v>
      </c>
      <c r="S8" s="80">
        <f>ROUND(AB8/Q8*100,1)</f>
        <v>63.3</v>
      </c>
      <c r="T8" s="24">
        <f>SUM(T9:T26)</f>
        <v>9207</v>
      </c>
      <c r="U8" s="25">
        <f>100-V8</f>
        <v>35</v>
      </c>
      <c r="V8" s="25">
        <f>ROUND(AD8/T8*100,1)</f>
        <v>65</v>
      </c>
      <c r="W8" s="71"/>
      <c r="X8" s="85">
        <f t="shared" ref="X8:AD8" si="1">SUM(X9:X26)</f>
        <v>7145</v>
      </c>
      <c r="Y8" s="85">
        <f t="shared" si="1"/>
        <v>765</v>
      </c>
      <c r="Z8" s="85">
        <f t="shared" si="1"/>
        <v>92</v>
      </c>
      <c r="AA8" s="85">
        <f t="shared" si="1"/>
        <v>85</v>
      </c>
      <c r="AB8" s="85">
        <f t="shared" si="1"/>
        <v>6622</v>
      </c>
      <c r="AC8" s="85">
        <f t="shared" si="1"/>
        <v>5945</v>
      </c>
      <c r="AD8" s="85">
        <f t="shared" si="1"/>
        <v>5985</v>
      </c>
      <c r="AE8" s="71"/>
      <c r="AF8" s="115">
        <f>SUM(AF9:AF26)</f>
        <v>131</v>
      </c>
      <c r="AG8" s="115">
        <f t="shared" ref="AG8:AH8" si="2">SUM(AG9:AG26)</f>
        <v>634</v>
      </c>
      <c r="AH8" s="115">
        <f>SUM(AH9:AH26)</f>
        <v>765</v>
      </c>
      <c r="AI8" s="71"/>
      <c r="AJ8" s="72"/>
    </row>
    <row r="9" spans="1:36" s="38" customFormat="1" ht="18.75" customHeight="1" x14ac:dyDescent="0.25">
      <c r="A9" s="42" t="s">
        <v>42</v>
      </c>
      <c r="B9" s="20">
        <v>704</v>
      </c>
      <c r="C9" s="23">
        <f t="shared" ref="C9:C26" si="3">100-D9</f>
        <v>54.4</v>
      </c>
      <c r="D9" s="23">
        <f t="shared" si="0"/>
        <v>45.6</v>
      </c>
      <c r="E9" s="21">
        <v>53</v>
      </c>
      <c r="F9" s="23">
        <f t="shared" ref="F9:F26" si="4">100-G9</f>
        <v>49.1</v>
      </c>
      <c r="G9" s="23">
        <f t="shared" ref="G9:G26" si="5">ROUND(Y9/E9*100,1)</f>
        <v>50.9</v>
      </c>
      <c r="H9" s="21">
        <v>20</v>
      </c>
      <c r="I9" s="23">
        <f t="shared" ref="I9:I26" si="6">100-J9</f>
        <v>75</v>
      </c>
      <c r="J9" s="23">
        <f t="shared" ref="J9:J26" si="7">ROUND(Z9/H9*100,1)</f>
        <v>25</v>
      </c>
      <c r="K9" s="21">
        <v>37</v>
      </c>
      <c r="L9" s="23">
        <f t="shared" ref="L9:L26" si="8">100-M9</f>
        <v>13.5</v>
      </c>
      <c r="M9" s="23">
        <f t="shared" ref="M9:M26" si="9">ROUND(AA9/K9*100,1)</f>
        <v>86.5</v>
      </c>
      <c r="N9" s="22">
        <v>636</v>
      </c>
      <c r="O9" s="23">
        <f t="shared" ref="O9:O26" si="10">100-P9</f>
        <v>53.8</v>
      </c>
      <c r="P9" s="81">
        <f t="shared" ref="P9:P26" si="11">ROUND(AC9/N9*100,1)</f>
        <v>46.2</v>
      </c>
      <c r="Q9" s="22">
        <v>635</v>
      </c>
      <c r="R9" s="23">
        <f t="shared" ref="R9:R26" si="12">100-S9</f>
        <v>53.7</v>
      </c>
      <c r="S9" s="23">
        <f t="shared" ref="S9:S26" si="13">ROUND(AB9/Q9*100,1)</f>
        <v>46.3</v>
      </c>
      <c r="T9" s="21">
        <v>531</v>
      </c>
      <c r="U9" s="23">
        <f t="shared" ref="U9:U26" si="14">100-V9</f>
        <v>50.1</v>
      </c>
      <c r="V9" s="23">
        <f t="shared" ref="V9:V26" si="15">ROUND(AD9/T9*100,1)</f>
        <v>49.9</v>
      </c>
      <c r="W9" s="59"/>
      <c r="X9" s="84">
        <v>321</v>
      </c>
      <c r="Y9" s="84">
        <v>27</v>
      </c>
      <c r="Z9" s="84">
        <v>5</v>
      </c>
      <c r="AA9" s="84">
        <v>32</v>
      </c>
      <c r="AB9" s="84">
        <v>294</v>
      </c>
      <c r="AC9" s="84">
        <v>294</v>
      </c>
      <c r="AD9" s="84">
        <v>265</v>
      </c>
      <c r="AE9" s="67"/>
      <c r="AF9" s="16">
        <v>8</v>
      </c>
      <c r="AG9" s="16">
        <v>19</v>
      </c>
      <c r="AH9" s="16">
        <f>AG9+AF9</f>
        <v>27</v>
      </c>
      <c r="AI9" s="59"/>
      <c r="AJ9" s="68"/>
    </row>
    <row r="10" spans="1:36" s="38" customFormat="1" ht="18.75" customHeight="1" x14ac:dyDescent="0.25">
      <c r="A10" s="42" t="s">
        <v>43</v>
      </c>
      <c r="B10" s="20">
        <v>735</v>
      </c>
      <c r="C10" s="23">
        <f t="shared" si="3"/>
        <v>30.599999999999994</v>
      </c>
      <c r="D10" s="23">
        <f t="shared" si="0"/>
        <v>69.400000000000006</v>
      </c>
      <c r="E10" s="21">
        <v>63</v>
      </c>
      <c r="F10" s="23">
        <f t="shared" si="4"/>
        <v>34.900000000000006</v>
      </c>
      <c r="G10" s="23">
        <f t="shared" si="5"/>
        <v>65.099999999999994</v>
      </c>
      <c r="H10" s="21">
        <v>10</v>
      </c>
      <c r="I10" s="23">
        <f t="shared" si="6"/>
        <v>40</v>
      </c>
      <c r="J10" s="23">
        <f t="shared" si="7"/>
        <v>60</v>
      </c>
      <c r="K10" s="21">
        <v>1</v>
      </c>
      <c r="L10" s="23">
        <f t="shared" si="8"/>
        <v>0</v>
      </c>
      <c r="M10" s="23">
        <f t="shared" si="9"/>
        <v>100</v>
      </c>
      <c r="N10" s="22">
        <v>624</v>
      </c>
      <c r="O10" s="23">
        <f t="shared" si="10"/>
        <v>28.799999999999997</v>
      </c>
      <c r="P10" s="81">
        <f t="shared" si="11"/>
        <v>71.2</v>
      </c>
      <c r="Q10" s="22">
        <v>679</v>
      </c>
      <c r="R10" s="23">
        <f t="shared" si="12"/>
        <v>30.799999999999997</v>
      </c>
      <c r="S10" s="23">
        <f t="shared" si="13"/>
        <v>69.2</v>
      </c>
      <c r="T10" s="21">
        <v>610</v>
      </c>
      <c r="U10" s="23">
        <f t="shared" si="14"/>
        <v>29.200000000000003</v>
      </c>
      <c r="V10" s="23">
        <f t="shared" si="15"/>
        <v>70.8</v>
      </c>
      <c r="W10" s="59"/>
      <c r="X10" s="84">
        <v>510</v>
      </c>
      <c r="Y10" s="84">
        <v>41</v>
      </c>
      <c r="Z10" s="84">
        <v>6</v>
      </c>
      <c r="AA10" s="84">
        <v>1</v>
      </c>
      <c r="AB10" s="84">
        <v>470</v>
      </c>
      <c r="AC10" s="84">
        <v>444</v>
      </c>
      <c r="AD10" s="84">
        <v>432</v>
      </c>
      <c r="AE10" s="69"/>
      <c r="AF10" s="16">
        <v>4</v>
      </c>
      <c r="AG10" s="16">
        <v>37</v>
      </c>
      <c r="AH10" s="16">
        <f t="shared" ref="AH10:AH26" si="16">AG10+AF10</f>
        <v>41</v>
      </c>
      <c r="AI10" s="59"/>
      <c r="AJ10" s="68"/>
    </row>
    <row r="11" spans="1:36" s="38" customFormat="1" ht="18.75" customHeight="1" x14ac:dyDescent="0.25">
      <c r="A11" s="42" t="s">
        <v>44</v>
      </c>
      <c r="B11" s="20">
        <v>655</v>
      </c>
      <c r="C11" s="23">
        <f t="shared" si="3"/>
        <v>21.5</v>
      </c>
      <c r="D11" s="23">
        <f t="shared" si="0"/>
        <v>78.5</v>
      </c>
      <c r="E11" s="21">
        <v>88</v>
      </c>
      <c r="F11" s="23">
        <f t="shared" si="4"/>
        <v>31.799999999999997</v>
      </c>
      <c r="G11" s="23">
        <f t="shared" si="5"/>
        <v>68.2</v>
      </c>
      <c r="H11" s="21">
        <v>4</v>
      </c>
      <c r="I11" s="23">
        <f t="shared" si="6"/>
        <v>75</v>
      </c>
      <c r="J11" s="23">
        <f t="shared" si="7"/>
        <v>25</v>
      </c>
      <c r="K11" s="21">
        <v>6</v>
      </c>
      <c r="L11" s="23">
        <f t="shared" si="8"/>
        <v>16.700000000000003</v>
      </c>
      <c r="M11" s="23">
        <f t="shared" si="9"/>
        <v>83.3</v>
      </c>
      <c r="N11" s="22">
        <v>617</v>
      </c>
      <c r="O11" s="23">
        <f t="shared" si="10"/>
        <v>20.700000000000003</v>
      </c>
      <c r="P11" s="81">
        <f t="shared" si="11"/>
        <v>79.3</v>
      </c>
      <c r="Q11" s="22">
        <v>599</v>
      </c>
      <c r="R11" s="23">
        <f t="shared" si="12"/>
        <v>20.5</v>
      </c>
      <c r="S11" s="23">
        <f t="shared" si="13"/>
        <v>79.5</v>
      </c>
      <c r="T11" s="21">
        <v>529</v>
      </c>
      <c r="U11" s="23">
        <f t="shared" si="14"/>
        <v>19.799999999999997</v>
      </c>
      <c r="V11" s="23">
        <f t="shared" si="15"/>
        <v>80.2</v>
      </c>
      <c r="W11" s="59"/>
      <c r="X11" s="84">
        <v>514</v>
      </c>
      <c r="Y11" s="84">
        <v>60</v>
      </c>
      <c r="Z11" s="84">
        <v>1</v>
      </c>
      <c r="AA11" s="84">
        <v>5</v>
      </c>
      <c r="AB11" s="84">
        <v>476</v>
      </c>
      <c r="AC11" s="84">
        <v>489</v>
      </c>
      <c r="AD11" s="84">
        <v>424</v>
      </c>
      <c r="AE11" s="69"/>
      <c r="AF11" s="16">
        <v>7</v>
      </c>
      <c r="AG11" s="16">
        <v>53</v>
      </c>
      <c r="AH11" s="16">
        <f t="shared" si="16"/>
        <v>60</v>
      </c>
      <c r="AI11" s="59"/>
      <c r="AJ11" s="68"/>
    </row>
    <row r="12" spans="1:36" s="38" customFormat="1" ht="18.75" customHeight="1" x14ac:dyDescent="0.25">
      <c r="A12" s="42" t="s">
        <v>45</v>
      </c>
      <c r="B12" s="20">
        <v>1132</v>
      </c>
      <c r="C12" s="23">
        <f t="shared" si="3"/>
        <v>30.099999999999994</v>
      </c>
      <c r="D12" s="23">
        <f t="shared" si="0"/>
        <v>69.900000000000006</v>
      </c>
      <c r="E12" s="21">
        <v>40</v>
      </c>
      <c r="F12" s="23">
        <f t="shared" si="4"/>
        <v>42.5</v>
      </c>
      <c r="G12" s="23">
        <f t="shared" si="5"/>
        <v>57.5</v>
      </c>
      <c r="H12" s="21">
        <v>20</v>
      </c>
      <c r="I12" s="23">
        <f t="shared" si="6"/>
        <v>40</v>
      </c>
      <c r="J12" s="23">
        <f t="shared" si="7"/>
        <v>60</v>
      </c>
      <c r="K12" s="21">
        <v>9</v>
      </c>
      <c r="L12" s="23">
        <f t="shared" si="8"/>
        <v>0</v>
      </c>
      <c r="M12" s="23">
        <f t="shared" si="9"/>
        <v>100</v>
      </c>
      <c r="N12" s="22">
        <v>742</v>
      </c>
      <c r="O12" s="23">
        <f t="shared" si="10"/>
        <v>29.5</v>
      </c>
      <c r="P12" s="81">
        <f t="shared" si="11"/>
        <v>70.5</v>
      </c>
      <c r="Q12" s="22">
        <v>1066</v>
      </c>
      <c r="R12" s="23">
        <f t="shared" si="12"/>
        <v>29.299999999999997</v>
      </c>
      <c r="S12" s="23">
        <f t="shared" si="13"/>
        <v>70.7</v>
      </c>
      <c r="T12" s="21">
        <v>993</v>
      </c>
      <c r="U12" s="23">
        <f t="shared" si="14"/>
        <v>29</v>
      </c>
      <c r="V12" s="23">
        <f t="shared" si="15"/>
        <v>71</v>
      </c>
      <c r="W12" s="59"/>
      <c r="X12" s="84">
        <v>791</v>
      </c>
      <c r="Y12" s="84">
        <v>23</v>
      </c>
      <c r="Z12" s="84">
        <v>12</v>
      </c>
      <c r="AA12" s="84">
        <v>9</v>
      </c>
      <c r="AB12" s="84">
        <v>754</v>
      </c>
      <c r="AC12" s="84">
        <v>523</v>
      </c>
      <c r="AD12" s="84">
        <v>705</v>
      </c>
      <c r="AE12" s="69"/>
      <c r="AF12" s="16">
        <v>3</v>
      </c>
      <c r="AG12" s="16">
        <v>20</v>
      </c>
      <c r="AH12" s="16">
        <f t="shared" si="16"/>
        <v>23</v>
      </c>
      <c r="AI12" s="59"/>
      <c r="AJ12" s="68"/>
    </row>
    <row r="13" spans="1:36" s="38" customFormat="1" ht="18.75" customHeight="1" x14ac:dyDescent="0.25">
      <c r="A13" s="42" t="s">
        <v>46</v>
      </c>
      <c r="B13" s="20">
        <v>443</v>
      </c>
      <c r="C13" s="23">
        <f t="shared" si="3"/>
        <v>35.200000000000003</v>
      </c>
      <c r="D13" s="23">
        <f t="shared" si="0"/>
        <v>64.8</v>
      </c>
      <c r="E13" s="21">
        <v>78</v>
      </c>
      <c r="F13" s="23">
        <f t="shared" si="4"/>
        <v>44.9</v>
      </c>
      <c r="G13" s="23">
        <f t="shared" si="5"/>
        <v>55.1</v>
      </c>
      <c r="H13" s="21">
        <v>0</v>
      </c>
      <c r="I13" s="23">
        <f t="shared" si="6"/>
        <v>100</v>
      </c>
      <c r="J13" s="23">
        <v>0</v>
      </c>
      <c r="K13" s="21">
        <v>0</v>
      </c>
      <c r="L13" s="23">
        <f t="shared" si="8"/>
        <v>100</v>
      </c>
      <c r="M13" s="23">
        <v>0</v>
      </c>
      <c r="N13" s="22">
        <v>366</v>
      </c>
      <c r="O13" s="23">
        <f t="shared" si="10"/>
        <v>32</v>
      </c>
      <c r="P13" s="81">
        <f t="shared" si="11"/>
        <v>68</v>
      </c>
      <c r="Q13" s="22">
        <v>404</v>
      </c>
      <c r="R13" s="23">
        <f t="shared" si="12"/>
        <v>34.900000000000006</v>
      </c>
      <c r="S13" s="23">
        <f t="shared" si="13"/>
        <v>65.099999999999994</v>
      </c>
      <c r="T13" s="21">
        <v>366</v>
      </c>
      <c r="U13" s="23">
        <f t="shared" si="14"/>
        <v>33.900000000000006</v>
      </c>
      <c r="V13" s="23">
        <f t="shared" si="15"/>
        <v>66.099999999999994</v>
      </c>
      <c r="W13" s="59"/>
      <c r="X13" s="84">
        <v>287</v>
      </c>
      <c r="Y13" s="84">
        <v>43</v>
      </c>
      <c r="Z13" s="84">
        <v>0</v>
      </c>
      <c r="AA13" s="84">
        <v>0</v>
      </c>
      <c r="AB13" s="84">
        <v>263</v>
      </c>
      <c r="AC13" s="84">
        <v>249</v>
      </c>
      <c r="AD13" s="84">
        <v>242</v>
      </c>
      <c r="AE13" s="69"/>
      <c r="AF13" s="16">
        <v>5</v>
      </c>
      <c r="AG13" s="16">
        <v>38</v>
      </c>
      <c r="AH13" s="16">
        <f t="shared" si="16"/>
        <v>43</v>
      </c>
      <c r="AI13" s="59"/>
      <c r="AJ13" s="68"/>
    </row>
    <row r="14" spans="1:36" s="38" customFormat="1" ht="18.75" customHeight="1" x14ac:dyDescent="0.25">
      <c r="A14" s="42" t="s">
        <v>47</v>
      </c>
      <c r="B14" s="20">
        <v>650</v>
      </c>
      <c r="C14" s="23">
        <f t="shared" si="3"/>
        <v>33.799999999999997</v>
      </c>
      <c r="D14" s="23">
        <f t="shared" si="0"/>
        <v>66.2</v>
      </c>
      <c r="E14" s="21">
        <v>74</v>
      </c>
      <c r="F14" s="23">
        <f t="shared" si="4"/>
        <v>28.400000000000006</v>
      </c>
      <c r="G14" s="23">
        <f t="shared" si="5"/>
        <v>71.599999999999994</v>
      </c>
      <c r="H14" s="21">
        <v>12</v>
      </c>
      <c r="I14" s="23">
        <f t="shared" si="6"/>
        <v>50</v>
      </c>
      <c r="J14" s="23">
        <f t="shared" si="7"/>
        <v>50</v>
      </c>
      <c r="K14" s="21">
        <v>1</v>
      </c>
      <c r="L14" s="23">
        <f t="shared" si="8"/>
        <v>0</v>
      </c>
      <c r="M14" s="23">
        <f t="shared" si="9"/>
        <v>100</v>
      </c>
      <c r="N14" s="22">
        <v>526</v>
      </c>
      <c r="O14" s="23">
        <f t="shared" si="10"/>
        <v>33.700000000000003</v>
      </c>
      <c r="P14" s="81">
        <f t="shared" si="11"/>
        <v>66.3</v>
      </c>
      <c r="Q14" s="22">
        <v>604</v>
      </c>
      <c r="R14" s="23">
        <f t="shared" si="12"/>
        <v>33.299999999999997</v>
      </c>
      <c r="S14" s="23">
        <f t="shared" si="13"/>
        <v>66.7</v>
      </c>
      <c r="T14" s="21">
        <v>540</v>
      </c>
      <c r="U14" s="23">
        <f t="shared" si="14"/>
        <v>32.599999999999994</v>
      </c>
      <c r="V14" s="23">
        <f t="shared" si="15"/>
        <v>67.400000000000006</v>
      </c>
      <c r="W14" s="59"/>
      <c r="X14" s="84">
        <v>430</v>
      </c>
      <c r="Y14" s="84">
        <v>53</v>
      </c>
      <c r="Z14" s="84">
        <v>6</v>
      </c>
      <c r="AA14" s="84">
        <v>1</v>
      </c>
      <c r="AB14" s="84">
        <v>403</v>
      </c>
      <c r="AC14" s="84">
        <v>349</v>
      </c>
      <c r="AD14" s="84">
        <v>364</v>
      </c>
      <c r="AE14" s="69"/>
      <c r="AF14" s="16">
        <v>10</v>
      </c>
      <c r="AG14" s="16">
        <v>43</v>
      </c>
      <c r="AH14" s="16">
        <f t="shared" si="16"/>
        <v>53</v>
      </c>
      <c r="AI14" s="59"/>
      <c r="AJ14" s="68"/>
    </row>
    <row r="15" spans="1:36" s="38" customFormat="1" ht="18.75" customHeight="1" x14ac:dyDescent="0.25">
      <c r="A15" s="42" t="s">
        <v>48</v>
      </c>
      <c r="B15" s="20">
        <v>743</v>
      </c>
      <c r="C15" s="23">
        <f t="shared" si="3"/>
        <v>17.200000000000003</v>
      </c>
      <c r="D15" s="23">
        <f t="shared" si="0"/>
        <v>82.8</v>
      </c>
      <c r="E15" s="21">
        <v>93</v>
      </c>
      <c r="F15" s="23">
        <f t="shared" si="4"/>
        <v>24.700000000000003</v>
      </c>
      <c r="G15" s="23">
        <f t="shared" si="5"/>
        <v>75.3</v>
      </c>
      <c r="H15" s="21">
        <v>16</v>
      </c>
      <c r="I15" s="23">
        <f t="shared" si="6"/>
        <v>43.7</v>
      </c>
      <c r="J15" s="23">
        <f t="shared" si="7"/>
        <v>56.3</v>
      </c>
      <c r="K15" s="21">
        <v>3</v>
      </c>
      <c r="L15" s="23">
        <f t="shared" si="8"/>
        <v>33.299999999999997</v>
      </c>
      <c r="M15" s="23">
        <f t="shared" si="9"/>
        <v>66.7</v>
      </c>
      <c r="N15" s="22">
        <v>563</v>
      </c>
      <c r="O15" s="23">
        <f t="shared" si="10"/>
        <v>16.900000000000006</v>
      </c>
      <c r="P15" s="81">
        <f t="shared" si="11"/>
        <v>83.1</v>
      </c>
      <c r="Q15" s="22">
        <v>683</v>
      </c>
      <c r="R15" s="23">
        <f t="shared" si="12"/>
        <v>16.700000000000003</v>
      </c>
      <c r="S15" s="23">
        <f t="shared" si="13"/>
        <v>83.3</v>
      </c>
      <c r="T15" s="21">
        <v>591</v>
      </c>
      <c r="U15" s="23">
        <f t="shared" si="14"/>
        <v>16.200000000000003</v>
      </c>
      <c r="V15" s="23">
        <f t="shared" si="15"/>
        <v>83.8</v>
      </c>
      <c r="W15" s="59"/>
      <c r="X15" s="84">
        <v>615</v>
      </c>
      <c r="Y15" s="84">
        <v>70</v>
      </c>
      <c r="Z15" s="84">
        <v>9</v>
      </c>
      <c r="AA15" s="84">
        <v>2</v>
      </c>
      <c r="AB15" s="84">
        <v>569</v>
      </c>
      <c r="AC15" s="84">
        <v>468</v>
      </c>
      <c r="AD15" s="84">
        <v>495</v>
      </c>
      <c r="AE15" s="69"/>
      <c r="AF15" s="16">
        <v>7</v>
      </c>
      <c r="AG15" s="16">
        <v>63</v>
      </c>
      <c r="AH15" s="16">
        <f t="shared" si="16"/>
        <v>70</v>
      </c>
      <c r="AI15" s="59"/>
      <c r="AJ15" s="68"/>
    </row>
    <row r="16" spans="1:36" s="38" customFormat="1" ht="18.75" customHeight="1" x14ac:dyDescent="0.25">
      <c r="A16" s="42" t="s">
        <v>49</v>
      </c>
      <c r="B16" s="20">
        <v>521</v>
      </c>
      <c r="C16" s="23">
        <f t="shared" si="3"/>
        <v>37.200000000000003</v>
      </c>
      <c r="D16" s="23">
        <f t="shared" si="0"/>
        <v>62.8</v>
      </c>
      <c r="E16" s="21">
        <v>63</v>
      </c>
      <c r="F16" s="23">
        <f t="shared" si="4"/>
        <v>36.5</v>
      </c>
      <c r="G16" s="23">
        <f t="shared" si="5"/>
        <v>63.5</v>
      </c>
      <c r="H16" s="21">
        <v>1</v>
      </c>
      <c r="I16" s="23">
        <f t="shared" si="6"/>
        <v>100</v>
      </c>
      <c r="J16" s="23">
        <f t="shared" si="7"/>
        <v>0</v>
      </c>
      <c r="K16" s="21">
        <v>3</v>
      </c>
      <c r="L16" s="23">
        <f t="shared" si="8"/>
        <v>0</v>
      </c>
      <c r="M16" s="23">
        <f t="shared" si="9"/>
        <v>100</v>
      </c>
      <c r="N16" s="22">
        <v>500</v>
      </c>
      <c r="O16" s="23">
        <f t="shared" si="10"/>
        <v>37.6</v>
      </c>
      <c r="P16" s="81">
        <f t="shared" si="11"/>
        <v>62.4</v>
      </c>
      <c r="Q16" s="22">
        <v>485</v>
      </c>
      <c r="R16" s="23">
        <f t="shared" si="12"/>
        <v>36.700000000000003</v>
      </c>
      <c r="S16" s="23">
        <f t="shared" si="13"/>
        <v>63.3</v>
      </c>
      <c r="T16" s="21">
        <v>448</v>
      </c>
      <c r="U16" s="23">
        <f t="shared" si="14"/>
        <v>36.200000000000003</v>
      </c>
      <c r="V16" s="23">
        <f t="shared" si="15"/>
        <v>63.8</v>
      </c>
      <c r="W16" s="59"/>
      <c r="X16" s="84">
        <v>327</v>
      </c>
      <c r="Y16" s="84">
        <v>40</v>
      </c>
      <c r="Z16" s="84">
        <v>0</v>
      </c>
      <c r="AA16" s="84">
        <v>3</v>
      </c>
      <c r="AB16" s="84">
        <v>307</v>
      </c>
      <c r="AC16" s="84">
        <v>312</v>
      </c>
      <c r="AD16" s="84">
        <v>286</v>
      </c>
      <c r="AE16" s="69"/>
      <c r="AF16" s="16">
        <v>9</v>
      </c>
      <c r="AG16" s="16">
        <v>31</v>
      </c>
      <c r="AH16" s="16">
        <f t="shared" si="16"/>
        <v>40</v>
      </c>
      <c r="AI16" s="59"/>
      <c r="AJ16" s="68"/>
    </row>
    <row r="17" spans="1:36" s="38" customFormat="1" ht="18.75" customHeight="1" x14ac:dyDescent="0.25">
      <c r="A17" s="42" t="s">
        <v>50</v>
      </c>
      <c r="B17" s="20">
        <v>930</v>
      </c>
      <c r="C17" s="23">
        <f t="shared" si="3"/>
        <v>39.9</v>
      </c>
      <c r="D17" s="23">
        <f t="shared" si="0"/>
        <v>60.1</v>
      </c>
      <c r="E17" s="21">
        <v>169</v>
      </c>
      <c r="F17" s="23">
        <f t="shared" si="4"/>
        <v>62.7</v>
      </c>
      <c r="G17" s="23">
        <f t="shared" si="5"/>
        <v>37.299999999999997</v>
      </c>
      <c r="H17" s="21">
        <v>18</v>
      </c>
      <c r="I17" s="23">
        <f t="shared" si="6"/>
        <v>50</v>
      </c>
      <c r="J17" s="23">
        <f t="shared" si="7"/>
        <v>50</v>
      </c>
      <c r="K17" s="21">
        <v>24</v>
      </c>
      <c r="L17" s="23">
        <f t="shared" si="8"/>
        <v>79.2</v>
      </c>
      <c r="M17" s="23">
        <f t="shared" si="9"/>
        <v>20.8</v>
      </c>
      <c r="N17" s="22">
        <v>641</v>
      </c>
      <c r="O17" s="23">
        <f t="shared" si="10"/>
        <v>39.6</v>
      </c>
      <c r="P17" s="81">
        <f t="shared" si="11"/>
        <v>60.4</v>
      </c>
      <c r="Q17" s="22">
        <v>832</v>
      </c>
      <c r="R17" s="23">
        <f t="shared" si="12"/>
        <v>38.799999999999997</v>
      </c>
      <c r="S17" s="23">
        <f t="shared" si="13"/>
        <v>61.2</v>
      </c>
      <c r="T17" s="21">
        <v>735</v>
      </c>
      <c r="U17" s="23">
        <f t="shared" si="14"/>
        <v>38.200000000000003</v>
      </c>
      <c r="V17" s="23">
        <f t="shared" si="15"/>
        <v>61.8</v>
      </c>
      <c r="W17" s="59"/>
      <c r="X17" s="84">
        <v>559</v>
      </c>
      <c r="Y17" s="84">
        <v>63</v>
      </c>
      <c r="Z17" s="84">
        <v>9</v>
      </c>
      <c r="AA17" s="84">
        <v>5</v>
      </c>
      <c r="AB17" s="84">
        <v>509</v>
      </c>
      <c r="AC17" s="84">
        <v>387</v>
      </c>
      <c r="AD17" s="84">
        <v>454</v>
      </c>
      <c r="AE17" s="69"/>
      <c r="AF17" s="16">
        <v>9</v>
      </c>
      <c r="AG17" s="16">
        <v>54</v>
      </c>
      <c r="AH17" s="16">
        <f t="shared" si="16"/>
        <v>63</v>
      </c>
      <c r="AI17" s="59"/>
      <c r="AJ17" s="68"/>
    </row>
    <row r="18" spans="1:36" s="38" customFormat="1" ht="18.75" customHeight="1" x14ac:dyDescent="0.25">
      <c r="A18" s="42" t="s">
        <v>51</v>
      </c>
      <c r="B18" s="20">
        <v>425</v>
      </c>
      <c r="C18" s="23">
        <f t="shared" si="3"/>
        <v>25.200000000000003</v>
      </c>
      <c r="D18" s="23">
        <f t="shared" si="0"/>
        <v>74.8</v>
      </c>
      <c r="E18" s="21">
        <v>55</v>
      </c>
      <c r="F18" s="23">
        <f t="shared" si="4"/>
        <v>49.1</v>
      </c>
      <c r="G18" s="23">
        <f t="shared" si="5"/>
        <v>50.9</v>
      </c>
      <c r="H18" s="21">
        <v>5</v>
      </c>
      <c r="I18" s="23">
        <f t="shared" si="6"/>
        <v>60</v>
      </c>
      <c r="J18" s="23">
        <f t="shared" si="7"/>
        <v>40</v>
      </c>
      <c r="K18" s="21">
        <v>6</v>
      </c>
      <c r="L18" s="23">
        <f t="shared" si="8"/>
        <v>66.7</v>
      </c>
      <c r="M18" s="23">
        <f t="shared" si="9"/>
        <v>33.299999999999997</v>
      </c>
      <c r="N18" s="22">
        <v>419</v>
      </c>
      <c r="O18" s="23">
        <f t="shared" si="10"/>
        <v>25.099999999999994</v>
      </c>
      <c r="P18" s="81">
        <f t="shared" si="11"/>
        <v>74.900000000000006</v>
      </c>
      <c r="Q18" s="22">
        <v>390</v>
      </c>
      <c r="R18" s="23">
        <f t="shared" si="12"/>
        <v>25.099999999999994</v>
      </c>
      <c r="S18" s="23">
        <f t="shared" si="13"/>
        <v>74.900000000000006</v>
      </c>
      <c r="T18" s="21">
        <v>380</v>
      </c>
      <c r="U18" s="23">
        <f t="shared" si="14"/>
        <v>25.299999999999997</v>
      </c>
      <c r="V18" s="23">
        <f t="shared" si="15"/>
        <v>74.7</v>
      </c>
      <c r="W18" s="59"/>
      <c r="X18" s="84">
        <v>318</v>
      </c>
      <c r="Y18" s="84">
        <v>28</v>
      </c>
      <c r="Z18" s="84">
        <v>2</v>
      </c>
      <c r="AA18" s="84">
        <v>2</v>
      </c>
      <c r="AB18" s="84">
        <v>292</v>
      </c>
      <c r="AC18" s="84">
        <v>314</v>
      </c>
      <c r="AD18" s="84">
        <v>284</v>
      </c>
      <c r="AE18" s="69"/>
      <c r="AF18" s="16">
        <v>12</v>
      </c>
      <c r="AG18" s="16">
        <v>16</v>
      </c>
      <c r="AH18" s="16">
        <f t="shared" si="16"/>
        <v>28</v>
      </c>
      <c r="AI18" s="59"/>
      <c r="AJ18" s="68"/>
    </row>
    <row r="19" spans="1:36" s="38" customFormat="1" ht="18.75" customHeight="1" x14ac:dyDescent="0.25">
      <c r="A19" s="42" t="s">
        <v>52</v>
      </c>
      <c r="B19" s="20">
        <v>220</v>
      </c>
      <c r="C19" s="23">
        <f t="shared" si="3"/>
        <v>15.5</v>
      </c>
      <c r="D19" s="23">
        <f t="shared" si="0"/>
        <v>84.5</v>
      </c>
      <c r="E19" s="21">
        <v>21</v>
      </c>
      <c r="F19" s="23">
        <f t="shared" si="4"/>
        <v>33.299999999999997</v>
      </c>
      <c r="G19" s="23">
        <f t="shared" si="5"/>
        <v>66.7</v>
      </c>
      <c r="H19" s="21">
        <v>1</v>
      </c>
      <c r="I19" s="23">
        <f t="shared" si="6"/>
        <v>0</v>
      </c>
      <c r="J19" s="23">
        <f t="shared" si="7"/>
        <v>100</v>
      </c>
      <c r="K19" s="21">
        <v>0</v>
      </c>
      <c r="L19" s="23" t="e">
        <f t="shared" si="8"/>
        <v>#DIV/0!</v>
      </c>
      <c r="M19" s="23" t="e">
        <f t="shared" si="9"/>
        <v>#DIV/0!</v>
      </c>
      <c r="N19" s="22">
        <v>189</v>
      </c>
      <c r="O19" s="23">
        <f t="shared" si="10"/>
        <v>15.900000000000006</v>
      </c>
      <c r="P19" s="81">
        <f t="shared" si="11"/>
        <v>84.1</v>
      </c>
      <c r="Q19" s="22">
        <v>202</v>
      </c>
      <c r="R19" s="23">
        <f t="shared" si="12"/>
        <v>14.900000000000006</v>
      </c>
      <c r="S19" s="23">
        <f t="shared" si="13"/>
        <v>85.1</v>
      </c>
      <c r="T19" s="21">
        <v>187</v>
      </c>
      <c r="U19" s="23">
        <f t="shared" si="14"/>
        <v>13.900000000000006</v>
      </c>
      <c r="V19" s="23">
        <f t="shared" si="15"/>
        <v>86.1</v>
      </c>
      <c r="W19" s="59"/>
      <c r="X19" s="84">
        <v>186</v>
      </c>
      <c r="Y19" s="84">
        <v>14</v>
      </c>
      <c r="Z19" s="84">
        <v>1</v>
      </c>
      <c r="AA19" s="84">
        <v>0</v>
      </c>
      <c r="AB19" s="84">
        <v>172</v>
      </c>
      <c r="AC19" s="84">
        <v>159</v>
      </c>
      <c r="AD19" s="84">
        <v>161</v>
      </c>
      <c r="AE19" s="69"/>
      <c r="AF19" s="16">
        <v>6</v>
      </c>
      <c r="AG19" s="16">
        <v>8</v>
      </c>
      <c r="AH19" s="16">
        <f t="shared" si="16"/>
        <v>14</v>
      </c>
      <c r="AI19" s="59"/>
      <c r="AJ19" s="68"/>
    </row>
    <row r="20" spans="1:36" s="38" customFormat="1" ht="18.75" customHeight="1" x14ac:dyDescent="0.25">
      <c r="A20" s="42" t="s">
        <v>53</v>
      </c>
      <c r="B20" s="20">
        <v>683</v>
      </c>
      <c r="C20" s="23">
        <f t="shared" si="3"/>
        <v>24.900000000000006</v>
      </c>
      <c r="D20" s="23">
        <f t="shared" si="0"/>
        <v>75.099999999999994</v>
      </c>
      <c r="E20" s="21">
        <v>53</v>
      </c>
      <c r="F20" s="23">
        <f t="shared" si="4"/>
        <v>34</v>
      </c>
      <c r="G20" s="23">
        <f t="shared" si="5"/>
        <v>66</v>
      </c>
      <c r="H20" s="21">
        <v>7</v>
      </c>
      <c r="I20" s="23">
        <f t="shared" si="6"/>
        <v>71.400000000000006</v>
      </c>
      <c r="J20" s="23">
        <f t="shared" si="7"/>
        <v>28.6</v>
      </c>
      <c r="K20" s="21">
        <v>12</v>
      </c>
      <c r="L20" s="23">
        <f t="shared" si="8"/>
        <v>50</v>
      </c>
      <c r="M20" s="23">
        <f t="shared" si="9"/>
        <v>50</v>
      </c>
      <c r="N20" s="22">
        <v>633</v>
      </c>
      <c r="O20" s="23">
        <f t="shared" si="10"/>
        <v>24</v>
      </c>
      <c r="P20" s="81">
        <f t="shared" si="11"/>
        <v>76</v>
      </c>
      <c r="Q20" s="22">
        <v>637</v>
      </c>
      <c r="R20" s="23">
        <f t="shared" si="12"/>
        <v>24</v>
      </c>
      <c r="S20" s="23">
        <f t="shared" si="13"/>
        <v>76</v>
      </c>
      <c r="T20" s="21">
        <v>556</v>
      </c>
      <c r="U20" s="23">
        <f t="shared" si="14"/>
        <v>23.200000000000003</v>
      </c>
      <c r="V20" s="23">
        <f t="shared" si="15"/>
        <v>76.8</v>
      </c>
      <c r="W20" s="59"/>
      <c r="X20" s="84">
        <v>513</v>
      </c>
      <c r="Y20" s="84">
        <v>35</v>
      </c>
      <c r="Z20" s="84">
        <v>2</v>
      </c>
      <c r="AA20" s="84">
        <v>6</v>
      </c>
      <c r="AB20" s="84">
        <v>484</v>
      </c>
      <c r="AC20" s="84">
        <v>481</v>
      </c>
      <c r="AD20" s="84">
        <v>427</v>
      </c>
      <c r="AE20" s="69"/>
      <c r="AF20" s="16">
        <v>8</v>
      </c>
      <c r="AG20" s="16">
        <v>27</v>
      </c>
      <c r="AH20" s="16">
        <f t="shared" si="16"/>
        <v>35</v>
      </c>
      <c r="AI20" s="59"/>
      <c r="AJ20" s="68"/>
    </row>
    <row r="21" spans="1:36" s="38" customFormat="1" ht="18.75" customHeight="1" x14ac:dyDescent="0.25">
      <c r="A21" s="42" t="s">
        <v>54</v>
      </c>
      <c r="B21" s="20">
        <v>294</v>
      </c>
      <c r="C21" s="23">
        <f t="shared" si="3"/>
        <v>23.099999999999994</v>
      </c>
      <c r="D21" s="23">
        <f t="shared" si="0"/>
        <v>76.900000000000006</v>
      </c>
      <c r="E21" s="21">
        <v>34</v>
      </c>
      <c r="F21" s="23">
        <f t="shared" si="4"/>
        <v>8.7999999999999972</v>
      </c>
      <c r="G21" s="23">
        <f t="shared" si="5"/>
        <v>91.2</v>
      </c>
      <c r="H21" s="21">
        <v>3</v>
      </c>
      <c r="I21" s="23">
        <f t="shared" si="6"/>
        <v>0</v>
      </c>
      <c r="J21" s="23">
        <f t="shared" si="7"/>
        <v>100</v>
      </c>
      <c r="K21" s="21">
        <v>0</v>
      </c>
      <c r="L21" s="23" t="e">
        <f t="shared" si="8"/>
        <v>#DIV/0!</v>
      </c>
      <c r="M21" s="23" t="e">
        <f t="shared" si="9"/>
        <v>#DIV/0!</v>
      </c>
      <c r="N21" s="22">
        <v>152</v>
      </c>
      <c r="O21" s="23">
        <f t="shared" si="10"/>
        <v>23</v>
      </c>
      <c r="P21" s="81">
        <f t="shared" si="11"/>
        <v>77</v>
      </c>
      <c r="Q21" s="22">
        <v>278</v>
      </c>
      <c r="R21" s="23">
        <f t="shared" si="12"/>
        <v>23.700000000000003</v>
      </c>
      <c r="S21" s="23">
        <f t="shared" si="13"/>
        <v>76.3</v>
      </c>
      <c r="T21" s="21">
        <v>229</v>
      </c>
      <c r="U21" s="23">
        <f t="shared" si="14"/>
        <v>24</v>
      </c>
      <c r="V21" s="23">
        <f t="shared" si="15"/>
        <v>76</v>
      </c>
      <c r="W21" s="59"/>
      <c r="X21" s="84">
        <v>226</v>
      </c>
      <c r="Y21" s="84">
        <v>31</v>
      </c>
      <c r="Z21" s="84">
        <v>3</v>
      </c>
      <c r="AA21" s="84">
        <v>0</v>
      </c>
      <c r="AB21" s="84">
        <v>212</v>
      </c>
      <c r="AC21" s="84">
        <v>117</v>
      </c>
      <c r="AD21" s="84">
        <v>174</v>
      </c>
      <c r="AE21" s="69"/>
      <c r="AF21" s="16">
        <v>3</v>
      </c>
      <c r="AG21" s="16">
        <v>28</v>
      </c>
      <c r="AH21" s="16">
        <f t="shared" si="16"/>
        <v>31</v>
      </c>
      <c r="AI21" s="59"/>
      <c r="AJ21" s="68"/>
    </row>
    <row r="22" spans="1:36" s="38" customFormat="1" ht="18" customHeight="1" x14ac:dyDescent="0.25">
      <c r="A22" s="42" t="s">
        <v>55</v>
      </c>
      <c r="B22" s="20">
        <v>696</v>
      </c>
      <c r="C22" s="23">
        <f t="shared" si="3"/>
        <v>18</v>
      </c>
      <c r="D22" s="23">
        <f t="shared" si="0"/>
        <v>82</v>
      </c>
      <c r="E22" s="21">
        <v>29</v>
      </c>
      <c r="F22" s="23">
        <f t="shared" si="4"/>
        <v>37.9</v>
      </c>
      <c r="G22" s="23">
        <f t="shared" si="5"/>
        <v>62.1</v>
      </c>
      <c r="H22" s="21">
        <v>10</v>
      </c>
      <c r="I22" s="23">
        <f t="shared" si="6"/>
        <v>20</v>
      </c>
      <c r="J22" s="23">
        <f t="shared" si="7"/>
        <v>80</v>
      </c>
      <c r="K22" s="21">
        <v>2</v>
      </c>
      <c r="L22" s="23">
        <f t="shared" si="8"/>
        <v>0</v>
      </c>
      <c r="M22" s="23">
        <f t="shared" si="9"/>
        <v>100</v>
      </c>
      <c r="N22" s="22">
        <v>637</v>
      </c>
      <c r="O22" s="23">
        <f t="shared" si="10"/>
        <v>17.900000000000006</v>
      </c>
      <c r="P22" s="81">
        <f t="shared" si="11"/>
        <v>82.1</v>
      </c>
      <c r="Q22" s="22">
        <v>657</v>
      </c>
      <c r="R22" s="23">
        <f t="shared" si="12"/>
        <v>18.299999999999997</v>
      </c>
      <c r="S22" s="23">
        <f t="shared" si="13"/>
        <v>81.7</v>
      </c>
      <c r="T22" s="21">
        <v>618</v>
      </c>
      <c r="U22" s="23">
        <f t="shared" si="14"/>
        <v>18.299999999999997</v>
      </c>
      <c r="V22" s="23">
        <f t="shared" si="15"/>
        <v>81.7</v>
      </c>
      <c r="W22" s="59"/>
      <c r="X22" s="84">
        <v>571</v>
      </c>
      <c r="Y22" s="84">
        <v>18</v>
      </c>
      <c r="Z22" s="84">
        <v>8</v>
      </c>
      <c r="AA22" s="84">
        <v>2</v>
      </c>
      <c r="AB22" s="84">
        <v>537</v>
      </c>
      <c r="AC22" s="84">
        <v>523</v>
      </c>
      <c r="AD22" s="84">
        <v>505</v>
      </c>
      <c r="AE22" s="69"/>
      <c r="AF22" s="16">
        <v>4</v>
      </c>
      <c r="AG22" s="16">
        <v>14</v>
      </c>
      <c r="AH22" s="16">
        <f t="shared" si="16"/>
        <v>18</v>
      </c>
      <c r="AI22" s="59"/>
      <c r="AJ22" s="68"/>
    </row>
    <row r="23" spans="1:36" s="38" customFormat="1" ht="18.75" hidden="1" customHeight="1" x14ac:dyDescent="0.25">
      <c r="A23" s="42"/>
      <c r="B23" s="20">
        <v>0</v>
      </c>
      <c r="C23" s="23">
        <f t="shared" si="3"/>
        <v>100</v>
      </c>
      <c r="D23" s="23"/>
      <c r="E23" s="21"/>
      <c r="F23" s="23" t="e">
        <f t="shared" si="4"/>
        <v>#DIV/0!</v>
      </c>
      <c r="G23" s="23" t="e">
        <f t="shared" si="5"/>
        <v>#DIV/0!</v>
      </c>
      <c r="H23" s="21">
        <v>0</v>
      </c>
      <c r="I23" s="23" t="e">
        <f t="shared" si="6"/>
        <v>#DIV/0!</v>
      </c>
      <c r="J23" s="23" t="e">
        <f t="shared" si="7"/>
        <v>#DIV/0!</v>
      </c>
      <c r="K23" s="21">
        <v>0</v>
      </c>
      <c r="L23" s="23" t="e">
        <f t="shared" si="8"/>
        <v>#DIV/0!</v>
      </c>
      <c r="M23" s="23" t="e">
        <f t="shared" si="9"/>
        <v>#DIV/0!</v>
      </c>
      <c r="N23" s="22">
        <v>0</v>
      </c>
      <c r="O23" s="23" t="e">
        <f t="shared" si="10"/>
        <v>#DIV/0!</v>
      </c>
      <c r="P23" s="81" t="e">
        <f t="shared" si="11"/>
        <v>#DIV/0!</v>
      </c>
      <c r="Q23" s="22"/>
      <c r="R23" s="23" t="e">
        <f t="shared" si="12"/>
        <v>#DIV/0!</v>
      </c>
      <c r="S23" s="23" t="e">
        <f t="shared" si="13"/>
        <v>#DIV/0!</v>
      </c>
      <c r="T23" s="21"/>
      <c r="U23" s="23" t="e">
        <f t="shared" si="14"/>
        <v>#DIV/0!</v>
      </c>
      <c r="V23" s="23" t="e">
        <f t="shared" si="15"/>
        <v>#DIV/0!</v>
      </c>
      <c r="W23" s="59"/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69"/>
      <c r="AF23" s="16">
        <v>0</v>
      </c>
      <c r="AG23" s="16">
        <v>0</v>
      </c>
      <c r="AH23" s="16">
        <f t="shared" si="16"/>
        <v>0</v>
      </c>
      <c r="AI23" s="59"/>
      <c r="AJ23" s="68"/>
    </row>
    <row r="24" spans="1:36" s="38" customFormat="1" ht="18.75" customHeight="1" x14ac:dyDescent="0.25">
      <c r="A24" s="42" t="s">
        <v>56</v>
      </c>
      <c r="B24" s="20">
        <v>586</v>
      </c>
      <c r="C24" s="23">
        <f t="shared" si="3"/>
        <v>36.299999999999997</v>
      </c>
      <c r="D24" s="23">
        <f>ROUND(X24/B24*100,1)</f>
        <v>63.7</v>
      </c>
      <c r="E24" s="21">
        <v>81</v>
      </c>
      <c r="F24" s="23">
        <f t="shared" si="4"/>
        <v>55.6</v>
      </c>
      <c r="G24" s="23">
        <f t="shared" si="5"/>
        <v>44.4</v>
      </c>
      <c r="H24" s="21">
        <v>13</v>
      </c>
      <c r="I24" s="23">
        <f t="shared" si="6"/>
        <v>69.2</v>
      </c>
      <c r="J24" s="23">
        <f t="shared" si="7"/>
        <v>30.8</v>
      </c>
      <c r="K24" s="21">
        <v>10</v>
      </c>
      <c r="L24" s="23">
        <f t="shared" si="8"/>
        <v>0</v>
      </c>
      <c r="M24" s="23">
        <f t="shared" si="9"/>
        <v>100</v>
      </c>
      <c r="N24" s="22">
        <v>540</v>
      </c>
      <c r="O24" s="23">
        <f t="shared" si="10"/>
        <v>34.299999999999997</v>
      </c>
      <c r="P24" s="81">
        <f t="shared" si="11"/>
        <v>65.7</v>
      </c>
      <c r="Q24" s="22">
        <v>544</v>
      </c>
      <c r="R24" s="23">
        <f t="shared" si="12"/>
        <v>34.900000000000006</v>
      </c>
      <c r="S24" s="23">
        <f t="shared" si="13"/>
        <v>65.099999999999994</v>
      </c>
      <c r="T24" s="21">
        <v>489</v>
      </c>
      <c r="U24" s="23">
        <f t="shared" si="14"/>
        <v>32.099999999999994</v>
      </c>
      <c r="V24" s="23">
        <f t="shared" si="15"/>
        <v>67.900000000000006</v>
      </c>
      <c r="W24" s="59"/>
      <c r="X24" s="84">
        <v>373</v>
      </c>
      <c r="Y24" s="84">
        <v>36</v>
      </c>
      <c r="Z24" s="84">
        <v>4</v>
      </c>
      <c r="AA24" s="84">
        <v>10</v>
      </c>
      <c r="AB24" s="84">
        <v>354</v>
      </c>
      <c r="AC24" s="84">
        <v>355</v>
      </c>
      <c r="AD24" s="84">
        <v>332</v>
      </c>
      <c r="AE24" s="69"/>
      <c r="AF24" s="16">
        <v>5</v>
      </c>
      <c r="AG24" s="16">
        <v>31</v>
      </c>
      <c r="AH24" s="16">
        <f t="shared" si="16"/>
        <v>36</v>
      </c>
      <c r="AI24" s="59"/>
      <c r="AJ24" s="68"/>
    </row>
    <row r="25" spans="1:36" s="38" customFormat="1" ht="18.75" customHeight="1" x14ac:dyDescent="0.25">
      <c r="A25" s="42" t="s">
        <v>57</v>
      </c>
      <c r="B25" s="20">
        <v>359</v>
      </c>
      <c r="C25" s="23">
        <f t="shared" si="3"/>
        <v>15.599999999999994</v>
      </c>
      <c r="D25" s="23">
        <f>ROUND(X25/B25*100,1)</f>
        <v>84.4</v>
      </c>
      <c r="E25" s="21">
        <v>67</v>
      </c>
      <c r="F25" s="23">
        <f t="shared" si="4"/>
        <v>44.8</v>
      </c>
      <c r="G25" s="23">
        <f t="shared" si="5"/>
        <v>55.2</v>
      </c>
      <c r="H25" s="21">
        <v>2</v>
      </c>
      <c r="I25" s="23">
        <f t="shared" si="6"/>
        <v>0</v>
      </c>
      <c r="J25" s="23">
        <f t="shared" si="7"/>
        <v>100</v>
      </c>
      <c r="K25" s="21">
        <v>13</v>
      </c>
      <c r="L25" s="23">
        <f t="shared" si="8"/>
        <v>69.2</v>
      </c>
      <c r="M25" s="23">
        <f t="shared" si="9"/>
        <v>30.8</v>
      </c>
      <c r="N25" s="22">
        <v>328</v>
      </c>
      <c r="O25" s="23">
        <f t="shared" si="10"/>
        <v>15.900000000000006</v>
      </c>
      <c r="P25" s="81">
        <f t="shared" si="11"/>
        <v>84.1</v>
      </c>
      <c r="Q25" s="22">
        <v>316</v>
      </c>
      <c r="R25" s="23">
        <f t="shared" si="12"/>
        <v>15.5</v>
      </c>
      <c r="S25" s="23">
        <f t="shared" si="13"/>
        <v>84.5</v>
      </c>
      <c r="T25" s="21">
        <v>291</v>
      </c>
      <c r="U25" s="23">
        <f t="shared" si="14"/>
        <v>13.700000000000003</v>
      </c>
      <c r="V25" s="23">
        <f t="shared" si="15"/>
        <v>86.3</v>
      </c>
      <c r="W25" s="59"/>
      <c r="X25" s="84">
        <v>303</v>
      </c>
      <c r="Y25" s="84">
        <v>37</v>
      </c>
      <c r="Z25" s="84">
        <v>2</v>
      </c>
      <c r="AA25" s="84">
        <v>4</v>
      </c>
      <c r="AB25" s="84">
        <v>267</v>
      </c>
      <c r="AC25" s="84">
        <v>276</v>
      </c>
      <c r="AD25" s="84">
        <v>251</v>
      </c>
      <c r="AE25" s="69"/>
      <c r="AF25" s="16">
        <v>7</v>
      </c>
      <c r="AG25" s="16">
        <v>30</v>
      </c>
      <c r="AH25" s="16">
        <f t="shared" si="16"/>
        <v>37</v>
      </c>
      <c r="AI25" s="59"/>
      <c r="AJ25" s="68"/>
    </row>
    <row r="26" spans="1:36" s="38" customFormat="1" ht="18.75" customHeight="1" x14ac:dyDescent="0.25">
      <c r="A26" s="43" t="s">
        <v>35</v>
      </c>
      <c r="B26" s="20">
        <v>1715</v>
      </c>
      <c r="C26" s="23">
        <f t="shared" si="3"/>
        <v>82.4</v>
      </c>
      <c r="D26" s="23">
        <f>ROUND(X26/B26*100,1)</f>
        <v>17.600000000000001</v>
      </c>
      <c r="E26" s="21">
        <v>478</v>
      </c>
      <c r="F26" s="23">
        <f t="shared" si="4"/>
        <v>69.5</v>
      </c>
      <c r="G26" s="23">
        <f t="shared" si="5"/>
        <v>30.5</v>
      </c>
      <c r="H26" s="21">
        <v>142</v>
      </c>
      <c r="I26" s="23">
        <f t="shared" si="6"/>
        <v>84.5</v>
      </c>
      <c r="J26" s="23">
        <f t="shared" si="7"/>
        <v>15.5</v>
      </c>
      <c r="K26" s="21">
        <v>16</v>
      </c>
      <c r="L26" s="23">
        <f t="shared" si="8"/>
        <v>81.2</v>
      </c>
      <c r="M26" s="23">
        <f t="shared" si="9"/>
        <v>18.8</v>
      </c>
      <c r="N26" s="22">
        <v>1184</v>
      </c>
      <c r="O26" s="23">
        <f t="shared" si="10"/>
        <v>82.7</v>
      </c>
      <c r="P26" s="81">
        <f t="shared" si="11"/>
        <v>17.3</v>
      </c>
      <c r="Q26" s="22">
        <v>1456</v>
      </c>
      <c r="R26" s="23">
        <f t="shared" si="12"/>
        <v>82.2</v>
      </c>
      <c r="S26" s="23">
        <f t="shared" si="13"/>
        <v>17.8</v>
      </c>
      <c r="T26" s="21">
        <v>1114</v>
      </c>
      <c r="U26" s="23">
        <f t="shared" si="14"/>
        <v>83.5</v>
      </c>
      <c r="V26" s="23">
        <f t="shared" si="15"/>
        <v>16.5</v>
      </c>
      <c r="W26" s="59"/>
      <c r="X26" s="84">
        <v>301</v>
      </c>
      <c r="Y26" s="84">
        <v>146</v>
      </c>
      <c r="Z26" s="84">
        <v>22</v>
      </c>
      <c r="AA26" s="84">
        <v>3</v>
      </c>
      <c r="AB26" s="84">
        <v>259</v>
      </c>
      <c r="AC26" s="84">
        <v>205</v>
      </c>
      <c r="AD26" s="84">
        <v>184</v>
      </c>
      <c r="AE26" s="69"/>
      <c r="AF26" s="16">
        <v>24</v>
      </c>
      <c r="AG26" s="16">
        <v>122</v>
      </c>
      <c r="AH26" s="16">
        <f t="shared" si="16"/>
        <v>146</v>
      </c>
      <c r="AI26" s="59"/>
      <c r="AJ26" s="68"/>
    </row>
    <row r="27" spans="1:36" s="14" customFormat="1" ht="23.25" x14ac:dyDescent="0.35">
      <c r="A27" s="44"/>
      <c r="B27" s="74"/>
      <c r="C27" s="33"/>
      <c r="D27" s="30"/>
      <c r="E27" s="30"/>
      <c r="F27" s="30"/>
      <c r="G27" s="30"/>
      <c r="H27" s="30"/>
      <c r="I27" s="33"/>
      <c r="J27" s="30"/>
      <c r="K27" s="30"/>
      <c r="L27" s="33"/>
      <c r="M27" s="30"/>
      <c r="N27" s="30"/>
      <c r="O27" s="33"/>
      <c r="P27" s="30"/>
      <c r="Q27" s="30"/>
      <c r="R27" s="33"/>
      <c r="S27" s="30"/>
      <c r="T27" s="30"/>
      <c r="U27" s="30"/>
      <c r="V27" s="32"/>
      <c r="W27" s="60"/>
      <c r="X27" s="32"/>
      <c r="Y27" s="32"/>
      <c r="Z27" s="32"/>
      <c r="AA27" s="32"/>
      <c r="AB27" s="32"/>
      <c r="AC27" s="32"/>
      <c r="AD27" s="32"/>
      <c r="AF27" s="64"/>
      <c r="AG27" s="64"/>
      <c r="AH27" s="64"/>
      <c r="AI27" s="64"/>
      <c r="AJ27" s="64"/>
    </row>
    <row r="28" spans="1:36" x14ac:dyDescent="0.2">
      <c r="S28" s="36"/>
      <c r="T28" s="36"/>
      <c r="U28" s="36"/>
      <c r="X28" s="86">
        <f>SUM(X29:X46)</f>
        <v>5057</v>
      </c>
      <c r="Y28" s="86">
        <f t="shared" ref="Y28:AC28" si="17">SUM(Y29:Y46)</f>
        <v>9121</v>
      </c>
      <c r="Z28" s="86">
        <f t="shared" si="17"/>
        <v>0</v>
      </c>
      <c r="AA28" s="86">
        <f t="shared" si="17"/>
        <v>531</v>
      </c>
      <c r="AB28" s="86">
        <f t="shared" si="17"/>
        <v>1175</v>
      </c>
      <c r="AC28" s="86">
        <f t="shared" si="17"/>
        <v>259</v>
      </c>
      <c r="AE28" s="10"/>
    </row>
    <row r="29" spans="1:36" ht="15" x14ac:dyDescent="0.25">
      <c r="S29" s="36"/>
      <c r="T29" s="36"/>
      <c r="U29" s="36"/>
      <c r="X29" s="87">
        <v>204</v>
      </c>
      <c r="Y29" s="88">
        <v>262</v>
      </c>
      <c r="Z29" s="87"/>
      <c r="AA29" s="88">
        <v>23</v>
      </c>
      <c r="AB29" s="88">
        <v>158</v>
      </c>
      <c r="AC29" s="88">
        <v>0</v>
      </c>
      <c r="AD29" s="88"/>
      <c r="AE29" s="10"/>
    </row>
    <row r="30" spans="1:36" ht="15" x14ac:dyDescent="0.25">
      <c r="S30" s="36"/>
      <c r="T30" s="36"/>
      <c r="U30" s="36"/>
      <c r="X30" s="87">
        <v>348</v>
      </c>
      <c r="Y30" s="88">
        <v>609</v>
      </c>
      <c r="Z30" s="87"/>
      <c r="AA30" s="88">
        <v>97</v>
      </c>
      <c r="AB30" s="88">
        <v>41</v>
      </c>
      <c r="AC30" s="88">
        <v>17</v>
      </c>
      <c r="AD30" s="88"/>
      <c r="AE30" s="10"/>
    </row>
    <row r="31" spans="1:36" ht="15" x14ac:dyDescent="0.25">
      <c r="S31" s="36"/>
      <c r="T31" s="36"/>
      <c r="U31" s="36"/>
      <c r="X31" s="87">
        <v>416</v>
      </c>
      <c r="Y31" s="88">
        <v>940</v>
      </c>
      <c r="Z31" s="87"/>
      <c r="AA31" s="88">
        <v>55</v>
      </c>
      <c r="AB31" s="88">
        <v>109</v>
      </c>
      <c r="AC31" s="88">
        <v>154</v>
      </c>
      <c r="AD31" s="88"/>
      <c r="AE31" s="10"/>
    </row>
    <row r="32" spans="1:36" ht="15" x14ac:dyDescent="0.25">
      <c r="S32" s="36"/>
      <c r="T32" s="36"/>
      <c r="U32" s="36"/>
      <c r="X32" s="87">
        <v>613</v>
      </c>
      <c r="Y32" s="88">
        <v>689</v>
      </c>
      <c r="Z32" s="87"/>
      <c r="AA32" s="88">
        <v>17</v>
      </c>
      <c r="AB32" s="88">
        <v>153</v>
      </c>
      <c r="AC32" s="88">
        <v>0</v>
      </c>
      <c r="AD32" s="88"/>
      <c r="AE32" s="10"/>
    </row>
    <row r="33" spans="19:31" ht="15" x14ac:dyDescent="0.25">
      <c r="S33" s="36"/>
      <c r="T33" s="36"/>
      <c r="U33" s="36"/>
      <c r="X33" s="87">
        <v>176</v>
      </c>
      <c r="Y33" s="88">
        <v>407</v>
      </c>
      <c r="Z33" s="87"/>
      <c r="AA33" s="88">
        <v>6</v>
      </c>
      <c r="AB33" s="88">
        <v>109</v>
      </c>
      <c r="AC33" s="88">
        <v>0</v>
      </c>
      <c r="AD33" s="88"/>
      <c r="AE33" s="10"/>
    </row>
    <row r="34" spans="19:31" ht="15" x14ac:dyDescent="0.25">
      <c r="S34" s="36"/>
      <c r="T34" s="36"/>
      <c r="U34" s="36"/>
      <c r="X34" s="87">
        <v>329</v>
      </c>
      <c r="Y34" s="88">
        <v>414</v>
      </c>
      <c r="Z34" s="87"/>
      <c r="AA34" s="88">
        <v>55</v>
      </c>
      <c r="AB34" s="88">
        <v>66</v>
      </c>
      <c r="AC34" s="88">
        <v>18</v>
      </c>
      <c r="AD34" s="88"/>
      <c r="AE34" s="10"/>
    </row>
    <row r="35" spans="19:31" ht="15" x14ac:dyDescent="0.25">
      <c r="S35" s="36"/>
      <c r="T35" s="36"/>
      <c r="U35" s="36"/>
      <c r="X35" s="87">
        <v>324</v>
      </c>
      <c r="Y35" s="88">
        <v>279</v>
      </c>
      <c r="Z35" s="87"/>
      <c r="AA35" s="88">
        <v>0</v>
      </c>
      <c r="AB35" s="88">
        <v>50</v>
      </c>
      <c r="AC35" s="88">
        <v>0</v>
      </c>
      <c r="AD35" s="88"/>
      <c r="AE35" s="10"/>
    </row>
    <row r="36" spans="19:31" ht="15" x14ac:dyDescent="0.25">
      <c r="S36" s="36"/>
      <c r="T36" s="36"/>
      <c r="U36" s="36"/>
      <c r="X36" s="87">
        <v>215</v>
      </c>
      <c r="Y36" s="88">
        <v>284</v>
      </c>
      <c r="Z36" s="87"/>
      <c r="AA36" s="88">
        <v>26</v>
      </c>
      <c r="AB36" s="88">
        <v>23</v>
      </c>
      <c r="AC36" s="88">
        <v>20</v>
      </c>
      <c r="AD36" s="88"/>
      <c r="AE36" s="10"/>
    </row>
    <row r="37" spans="19:31" ht="15" x14ac:dyDescent="0.25">
      <c r="S37" s="36"/>
      <c r="T37" s="36"/>
      <c r="U37" s="36"/>
      <c r="X37" s="87">
        <v>364</v>
      </c>
      <c r="Y37" s="88">
        <v>570</v>
      </c>
      <c r="Z37" s="87"/>
      <c r="AA37" s="88">
        <v>34</v>
      </c>
      <c r="AB37" s="88">
        <v>95</v>
      </c>
      <c r="AC37" s="88">
        <v>0</v>
      </c>
      <c r="AD37" s="88"/>
      <c r="AE37" s="10"/>
    </row>
    <row r="38" spans="19:31" ht="15" x14ac:dyDescent="0.25">
      <c r="S38" s="36"/>
      <c r="T38" s="36"/>
      <c r="U38" s="36"/>
      <c r="X38" s="87">
        <v>252</v>
      </c>
      <c r="Y38" s="88">
        <v>394</v>
      </c>
      <c r="Z38" s="87"/>
      <c r="AA38" s="88">
        <v>43</v>
      </c>
      <c r="AB38" s="88">
        <v>32</v>
      </c>
      <c r="AC38" s="88">
        <v>20</v>
      </c>
      <c r="AD38" s="88"/>
      <c r="AE38" s="10"/>
    </row>
    <row r="39" spans="19:31" ht="15" x14ac:dyDescent="0.25">
      <c r="S39" s="36"/>
      <c r="T39" s="36"/>
      <c r="U39" s="36"/>
      <c r="X39" s="87">
        <v>124</v>
      </c>
      <c r="Y39" s="88">
        <v>236</v>
      </c>
      <c r="Z39" s="87"/>
      <c r="AA39" s="88">
        <v>32</v>
      </c>
      <c r="AB39" s="88">
        <v>8</v>
      </c>
      <c r="AC39" s="88">
        <v>0</v>
      </c>
      <c r="AD39" s="88"/>
      <c r="AE39" s="10"/>
    </row>
    <row r="40" spans="19:31" ht="15" x14ac:dyDescent="0.25">
      <c r="S40" s="36"/>
      <c r="T40" s="36"/>
      <c r="U40" s="36"/>
      <c r="X40" s="87">
        <v>311</v>
      </c>
      <c r="Y40" s="88">
        <v>408</v>
      </c>
      <c r="Z40" s="87"/>
      <c r="AA40" s="88">
        <v>42</v>
      </c>
      <c r="AB40" s="88">
        <v>71</v>
      </c>
      <c r="AC40" s="88">
        <v>5</v>
      </c>
      <c r="AD40" s="88"/>
      <c r="AE40" s="10"/>
    </row>
    <row r="41" spans="19:31" ht="15" x14ac:dyDescent="0.25">
      <c r="S41" s="36"/>
      <c r="T41" s="36"/>
      <c r="U41" s="36"/>
      <c r="X41" s="87">
        <v>208</v>
      </c>
      <c r="Y41" s="88">
        <v>151</v>
      </c>
      <c r="Z41" s="87"/>
      <c r="AA41" s="88">
        <v>0</v>
      </c>
      <c r="AB41" s="88">
        <v>9</v>
      </c>
      <c r="AC41" s="88">
        <v>0</v>
      </c>
      <c r="AD41" s="88"/>
      <c r="AE41" s="10"/>
    </row>
    <row r="42" spans="19:31" ht="15" x14ac:dyDescent="0.25">
      <c r="S42" s="36"/>
      <c r="T42" s="36"/>
      <c r="U42" s="36"/>
      <c r="X42" s="87">
        <v>444</v>
      </c>
      <c r="Y42" s="88">
        <v>345</v>
      </c>
      <c r="Z42" s="87"/>
      <c r="AA42" s="88">
        <v>40</v>
      </c>
      <c r="AB42" s="88">
        <v>105</v>
      </c>
      <c r="AC42" s="88">
        <v>0</v>
      </c>
      <c r="AD42" s="88"/>
      <c r="AE42" s="10"/>
    </row>
    <row r="43" spans="19:31" ht="15" x14ac:dyDescent="0.25">
      <c r="S43" s="36"/>
      <c r="T43" s="36"/>
      <c r="U43" s="36"/>
      <c r="X43" s="87">
        <v>0</v>
      </c>
      <c r="Y43" s="88">
        <v>0</v>
      </c>
      <c r="Z43" s="87"/>
      <c r="AA43" s="88">
        <v>0</v>
      </c>
      <c r="AB43" s="88">
        <v>0</v>
      </c>
      <c r="AC43" s="88">
        <v>0</v>
      </c>
      <c r="AD43" s="88"/>
      <c r="AE43" s="10"/>
    </row>
    <row r="44" spans="19:31" ht="15" x14ac:dyDescent="0.25">
      <c r="S44" s="36"/>
      <c r="T44" s="36"/>
      <c r="U44" s="36"/>
      <c r="X44" s="87">
        <v>339</v>
      </c>
      <c r="Y44" s="88">
        <v>713</v>
      </c>
      <c r="Z44" s="87"/>
      <c r="AA44" s="88">
        <v>8</v>
      </c>
      <c r="AB44" s="88">
        <v>52</v>
      </c>
      <c r="AC44" s="88">
        <v>21</v>
      </c>
      <c r="AD44" s="88"/>
      <c r="AE44" s="10"/>
    </row>
    <row r="45" spans="19:31" ht="15" x14ac:dyDescent="0.25">
      <c r="S45" s="36"/>
      <c r="T45" s="36"/>
      <c r="U45" s="36"/>
      <c r="X45" s="87">
        <v>175</v>
      </c>
      <c r="Y45" s="88">
        <v>300</v>
      </c>
      <c r="Z45" s="87"/>
      <c r="AA45" s="88">
        <v>12</v>
      </c>
      <c r="AB45" s="88">
        <v>84</v>
      </c>
      <c r="AC45" s="88">
        <v>0</v>
      </c>
      <c r="AD45" s="88"/>
      <c r="AE45" s="10"/>
    </row>
    <row r="46" spans="19:31" ht="15" x14ac:dyDescent="0.25">
      <c r="S46" s="36"/>
      <c r="T46" s="36"/>
      <c r="U46" s="36"/>
      <c r="X46" s="88">
        <v>215</v>
      </c>
      <c r="Y46" s="88">
        <v>2120</v>
      </c>
      <c r="Z46" s="88"/>
      <c r="AA46" s="88">
        <v>41</v>
      </c>
      <c r="AB46" s="88">
        <v>10</v>
      </c>
      <c r="AC46" s="88">
        <v>4</v>
      </c>
      <c r="AD46" s="88"/>
      <c r="AE46" s="10"/>
    </row>
    <row r="47" spans="19:31" x14ac:dyDescent="0.2">
      <c r="S47" s="36"/>
      <c r="T47" s="36"/>
      <c r="U47" s="36"/>
      <c r="AE47" s="10"/>
    </row>
    <row r="48" spans="19:31" x14ac:dyDescent="0.2">
      <c r="S48" s="36"/>
      <c r="T48" s="36"/>
      <c r="U48" s="36"/>
      <c r="AE48" s="10"/>
    </row>
    <row r="49" spans="19:31" x14ac:dyDescent="0.2">
      <c r="S49" s="36"/>
      <c r="T49" s="36"/>
      <c r="U49" s="36"/>
      <c r="AE49" s="10"/>
    </row>
    <row r="50" spans="19:31" x14ac:dyDescent="0.2">
      <c r="S50" s="36"/>
      <c r="T50" s="36"/>
      <c r="U50" s="36"/>
      <c r="AE50" s="10"/>
    </row>
    <row r="51" spans="19:31" x14ac:dyDescent="0.2">
      <c r="S51" s="36"/>
      <c r="T51" s="36"/>
      <c r="U51" s="36"/>
      <c r="AE51" s="10"/>
    </row>
    <row r="52" spans="19:31" x14ac:dyDescent="0.2">
      <c r="S52" s="36"/>
      <c r="T52" s="36"/>
      <c r="U52" s="36"/>
      <c r="AE52" s="10"/>
    </row>
    <row r="53" spans="19:31" x14ac:dyDescent="0.2">
      <c r="S53" s="36"/>
      <c r="T53" s="36"/>
      <c r="U53" s="36"/>
      <c r="AE53" s="10"/>
    </row>
    <row r="54" spans="19:31" x14ac:dyDescent="0.2">
      <c r="S54" s="36"/>
      <c r="T54" s="36"/>
      <c r="U54" s="36"/>
      <c r="AE54" s="10"/>
    </row>
    <row r="55" spans="19:31" x14ac:dyDescent="0.2">
      <c r="S55" s="36"/>
      <c r="T55" s="36"/>
      <c r="U55" s="36"/>
      <c r="AE55" s="10"/>
    </row>
    <row r="56" spans="19:31" x14ac:dyDescent="0.2">
      <c r="S56" s="36"/>
      <c r="T56" s="36"/>
      <c r="U56" s="36"/>
      <c r="AE56" s="10"/>
    </row>
    <row r="57" spans="19:31" x14ac:dyDescent="0.2">
      <c r="S57" s="36"/>
      <c r="T57" s="36"/>
      <c r="U57" s="36"/>
      <c r="AE57" s="10"/>
    </row>
    <row r="58" spans="19:31" x14ac:dyDescent="0.2">
      <c r="S58" s="36"/>
      <c r="T58" s="36"/>
      <c r="U58" s="36"/>
      <c r="AE58" s="10"/>
    </row>
    <row r="59" spans="19:31" x14ac:dyDescent="0.2">
      <c r="S59" s="36"/>
      <c r="T59" s="36"/>
      <c r="U59" s="36"/>
      <c r="AE59" s="10"/>
    </row>
    <row r="60" spans="19:31" x14ac:dyDescent="0.2">
      <c r="S60" s="36"/>
      <c r="T60" s="36"/>
      <c r="U60" s="36"/>
    </row>
  </sheetData>
  <mergeCells count="12">
    <mergeCell ref="AF6:AH6"/>
    <mergeCell ref="T5:V5"/>
    <mergeCell ref="N5:P5"/>
    <mergeCell ref="B1:O1"/>
    <mergeCell ref="B2:O2"/>
    <mergeCell ref="B3:O3"/>
    <mergeCell ref="Q5:S5"/>
    <mergeCell ref="A5:A6"/>
    <mergeCell ref="B5:D5"/>
    <mergeCell ref="E5:G5"/>
    <mergeCell ref="H5:J5"/>
    <mergeCell ref="K5:M5"/>
  </mergeCells>
  <printOptions horizontalCentered="1"/>
  <pageMargins left="0" right="0" top="0" bottom="0" header="0.23622047244094491" footer="0.19685039370078741"/>
  <pageSetup paperSize="9" scale="90" fitToWidth="2" orientation="landscape" r:id="rId1"/>
  <headerFooter alignWithMargins="0"/>
  <colBreaks count="1" manualBreakCount="1">
    <brk id="1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B17" sqref="B17:C19"/>
    </sheetView>
  </sheetViews>
  <sheetFormatPr defaultRowHeight="15" x14ac:dyDescent="0.25"/>
  <sheetData>
    <row r="2" spans="1:3" x14ac:dyDescent="0.25">
      <c r="B2" t="s">
        <v>3</v>
      </c>
      <c r="C2" t="s">
        <v>41</v>
      </c>
    </row>
    <row r="3" spans="1:3" x14ac:dyDescent="0.25">
      <c r="A3" s="17" t="s">
        <v>19</v>
      </c>
      <c r="B3" s="15">
        <v>59.4</v>
      </c>
      <c r="C3" s="15">
        <v>40.6</v>
      </c>
    </row>
    <row r="4" spans="1:3" x14ac:dyDescent="0.25">
      <c r="A4" s="17" t="s">
        <v>20</v>
      </c>
      <c r="B4" s="15">
        <v>36.299999999999997</v>
      </c>
      <c r="C4" s="15">
        <v>63.7</v>
      </c>
    </row>
    <row r="5" spans="1:3" x14ac:dyDescent="0.25">
      <c r="A5" s="17" t="s">
        <v>21</v>
      </c>
      <c r="B5" s="15">
        <v>26.599999999999994</v>
      </c>
      <c r="C5" s="15">
        <v>73.400000000000006</v>
      </c>
    </row>
    <row r="6" spans="1:3" x14ac:dyDescent="0.25">
      <c r="A6" s="17" t="s">
        <v>22</v>
      </c>
      <c r="B6" s="15">
        <v>36.200000000000003</v>
      </c>
      <c r="C6" s="15">
        <v>63.8</v>
      </c>
    </row>
    <row r="7" spans="1:3" x14ac:dyDescent="0.25">
      <c r="A7" s="17" t="s">
        <v>23</v>
      </c>
      <c r="B7" s="15">
        <v>37</v>
      </c>
      <c r="C7" s="15">
        <v>63</v>
      </c>
    </row>
    <row r="8" spans="1:3" x14ac:dyDescent="0.25">
      <c r="A8" s="17" t="s">
        <v>24</v>
      </c>
      <c r="B8" s="15">
        <v>41.3</v>
      </c>
      <c r="C8" s="15">
        <v>58.7</v>
      </c>
    </row>
    <row r="9" spans="1:3" x14ac:dyDescent="0.25">
      <c r="A9" s="17" t="s">
        <v>25</v>
      </c>
      <c r="B9" s="15">
        <v>20</v>
      </c>
      <c r="C9" s="15">
        <v>80</v>
      </c>
    </row>
    <row r="10" spans="1:3" x14ac:dyDescent="0.25">
      <c r="A10" s="17" t="s">
        <v>26</v>
      </c>
      <c r="B10" s="15">
        <v>44.5</v>
      </c>
      <c r="C10" s="15">
        <v>55.5</v>
      </c>
    </row>
    <row r="11" spans="1:3" x14ac:dyDescent="0.25">
      <c r="A11" s="17" t="s">
        <v>27</v>
      </c>
      <c r="B11" s="15">
        <v>44.2</v>
      </c>
      <c r="C11" s="15">
        <v>55.8</v>
      </c>
    </row>
    <row r="12" spans="1:3" x14ac:dyDescent="0.25">
      <c r="A12" s="17" t="s">
        <v>28</v>
      </c>
      <c r="B12" s="15">
        <v>32.200000000000003</v>
      </c>
      <c r="C12" s="15">
        <v>67.8</v>
      </c>
    </row>
    <row r="13" spans="1:3" x14ac:dyDescent="0.25">
      <c r="A13" s="17" t="s">
        <v>29</v>
      </c>
      <c r="B13" s="15">
        <v>25.200000000000003</v>
      </c>
      <c r="C13" s="15">
        <v>74.8</v>
      </c>
    </row>
    <row r="14" spans="1:3" x14ac:dyDescent="0.25">
      <c r="A14" s="17" t="s">
        <v>30</v>
      </c>
      <c r="B14" s="15">
        <v>30.099999999999994</v>
      </c>
      <c r="C14" s="15">
        <v>69.900000000000006</v>
      </c>
    </row>
    <row r="15" spans="1:3" x14ac:dyDescent="0.25">
      <c r="A15" s="17" t="s">
        <v>31</v>
      </c>
      <c r="B15" s="15">
        <v>25.599999999999994</v>
      </c>
      <c r="C15" s="15">
        <v>74.400000000000006</v>
      </c>
    </row>
    <row r="16" spans="1:3" x14ac:dyDescent="0.25">
      <c r="A16" s="17" t="s">
        <v>32</v>
      </c>
      <c r="B16" s="15">
        <v>27.400000000000006</v>
      </c>
      <c r="C16" s="15">
        <v>72.599999999999994</v>
      </c>
    </row>
    <row r="17" spans="1:3" x14ac:dyDescent="0.25">
      <c r="A17" s="17" t="s">
        <v>33</v>
      </c>
      <c r="B17" s="15">
        <v>44.9</v>
      </c>
      <c r="C17" s="15">
        <v>55.1</v>
      </c>
    </row>
    <row r="18" spans="1:3" x14ac:dyDescent="0.25">
      <c r="A18" s="17" t="s">
        <v>34</v>
      </c>
      <c r="B18" s="15">
        <v>21.5</v>
      </c>
      <c r="C18" s="15">
        <v>78.5</v>
      </c>
    </row>
    <row r="19" spans="1:3" x14ac:dyDescent="0.25">
      <c r="A19" s="18" t="s">
        <v>35</v>
      </c>
      <c r="B19" s="15">
        <v>82.9</v>
      </c>
      <c r="C19" s="15">
        <v>17.100000000000001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4</vt:i4>
      </vt:variant>
      <vt:variant>
        <vt:lpstr>Діаграми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8" baseType="lpstr">
      <vt:lpstr>1</vt:lpstr>
      <vt:lpstr>2</vt:lpstr>
      <vt:lpstr>Лист1</vt:lpstr>
      <vt:lpstr>Аркуш1</vt:lpstr>
      <vt:lpstr>Диаграмма1</vt:lpstr>
      <vt:lpstr>Диаграмма2</vt:lpstr>
      <vt:lpstr>'2'!Заголовки_для_друку</vt:lpstr>
      <vt:lpstr>'2'!Область_друку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Терещук Олена Вікторівна</cp:lastModifiedBy>
  <cp:lastPrinted>2019-02-15T12:37:16Z</cp:lastPrinted>
  <dcterms:created xsi:type="dcterms:W3CDTF">2017-12-13T08:08:22Z</dcterms:created>
  <dcterms:modified xsi:type="dcterms:W3CDTF">2019-02-15T12:52:38Z</dcterms:modified>
</cp:coreProperties>
</file>