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65" activeTab="2"/>
  </bookViews>
  <sheets>
    <sheet name="1" sheetId="2" r:id="rId1"/>
    <sheet name="Диаграмма1" sheetId="4" state="hidden" r:id="rId2"/>
    <sheet name="2" sheetId="3" r:id="rId3"/>
    <sheet name="Диаграмма2" sheetId="6" r:id="rId4"/>
    <sheet name="Лист1" sheetId="5" r:id="rId5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'2'!$A$1:$AD$26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12" i="2" l="1"/>
  <c r="B15" i="2"/>
  <c r="B14" i="2"/>
  <c r="B11" i="2"/>
  <c r="B10" i="2"/>
  <c r="B9" i="2"/>
  <c r="B8" i="2"/>
  <c r="AA10" i="3"/>
  <c r="M10" i="3" s="1"/>
  <c r="L10" i="3" s="1"/>
  <c r="AA11" i="3"/>
  <c r="AA12" i="3"/>
  <c r="M12" i="3" s="1"/>
  <c r="L12" i="3" s="1"/>
  <c r="AA13" i="3"/>
  <c r="AA14" i="3"/>
  <c r="M14" i="3" s="1"/>
  <c r="L14" i="3" s="1"/>
  <c r="AA15" i="3"/>
  <c r="AA16" i="3"/>
  <c r="M16" i="3" s="1"/>
  <c r="L16" i="3" s="1"/>
  <c r="AA17" i="3"/>
  <c r="AA18" i="3"/>
  <c r="M18" i="3" s="1"/>
  <c r="L18" i="3" s="1"/>
  <c r="AA19" i="3"/>
  <c r="AA20" i="3"/>
  <c r="M20" i="3" s="1"/>
  <c r="L20" i="3" s="1"/>
  <c r="AA21" i="3"/>
  <c r="AA22" i="3"/>
  <c r="M22" i="3" s="1"/>
  <c r="L22" i="3" s="1"/>
  <c r="AA23" i="3"/>
  <c r="AA24" i="3"/>
  <c r="M24" i="3" s="1"/>
  <c r="L24" i="3" s="1"/>
  <c r="AA25" i="3"/>
  <c r="AA26" i="3"/>
  <c r="M26" i="3" s="1"/>
  <c r="L26" i="3" s="1"/>
  <c r="AA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9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V20" i="3"/>
  <c r="U20" i="3" s="1"/>
  <c r="U21" i="3"/>
  <c r="V21" i="3"/>
  <c r="U22" i="3"/>
  <c r="V22" i="3"/>
  <c r="V23" i="3"/>
  <c r="U23" i="3" s="1"/>
  <c r="V24" i="3"/>
  <c r="U24" i="3" s="1"/>
  <c r="V25" i="3"/>
  <c r="U25" i="3" s="1"/>
  <c r="V26" i="3"/>
  <c r="U26" i="3" s="1"/>
  <c r="S9" i="3"/>
  <c r="R9" i="3" s="1"/>
  <c r="S10" i="3"/>
  <c r="R10" i="3" s="1"/>
  <c r="S11" i="3"/>
  <c r="R11" i="3" s="1"/>
  <c r="S12" i="3"/>
  <c r="R12" i="3" s="1"/>
  <c r="S13" i="3"/>
  <c r="R13" i="3" s="1"/>
  <c r="S14" i="3"/>
  <c r="R14" i="3" s="1"/>
  <c r="S15" i="3"/>
  <c r="R15" i="3" s="1"/>
  <c r="S16" i="3"/>
  <c r="R16" i="3" s="1"/>
  <c r="S17" i="3"/>
  <c r="R17" i="3" s="1"/>
  <c r="S18" i="3"/>
  <c r="R18" i="3" s="1"/>
  <c r="S19" i="3"/>
  <c r="R19" i="3" s="1"/>
  <c r="S20" i="3"/>
  <c r="R20" i="3" s="1"/>
  <c r="S21" i="3"/>
  <c r="R21" i="3" s="1"/>
  <c r="S22" i="3"/>
  <c r="R22" i="3" s="1"/>
  <c r="S23" i="3"/>
  <c r="R23" i="3" s="1"/>
  <c r="S24" i="3"/>
  <c r="R24" i="3" s="1"/>
  <c r="S25" i="3"/>
  <c r="R25" i="3" s="1"/>
  <c r="S26" i="3"/>
  <c r="R26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7" i="3"/>
  <c r="O17" i="3" s="1"/>
  <c r="P18" i="3"/>
  <c r="O18" i="3" s="1"/>
  <c r="P19" i="3"/>
  <c r="O19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M9" i="3"/>
  <c r="L9" i="3" s="1"/>
  <c r="M11" i="3"/>
  <c r="L11" i="3" s="1"/>
  <c r="M13" i="3"/>
  <c r="L13" i="3" s="1"/>
  <c r="M15" i="3"/>
  <c r="L15" i="3" s="1"/>
  <c r="M17" i="3"/>
  <c r="L17" i="3" s="1"/>
  <c r="M19" i="3"/>
  <c r="L19" i="3" s="1"/>
  <c r="M21" i="3"/>
  <c r="L21" i="3" s="1"/>
  <c r="M23" i="3"/>
  <c r="L23" i="3" s="1"/>
  <c r="M25" i="3"/>
  <c r="L25" i="3" s="1"/>
  <c r="C10" i="3"/>
  <c r="C12" i="3"/>
  <c r="C14" i="3"/>
  <c r="C16" i="3"/>
  <c r="C18" i="3"/>
  <c r="C20" i="3"/>
  <c r="C22" i="3"/>
  <c r="C23" i="3"/>
  <c r="J9" i="3"/>
  <c r="I9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G9" i="3"/>
  <c r="F9" i="3" s="1"/>
  <c r="G10" i="3"/>
  <c r="F10" i="3" s="1"/>
  <c r="G11" i="3"/>
  <c r="F11" i="3" s="1"/>
  <c r="G12" i="3"/>
  <c r="F12" i="3" s="1"/>
  <c r="G13" i="3"/>
  <c r="F13" i="3" s="1"/>
  <c r="G14" i="3"/>
  <c r="F14" i="3" s="1"/>
  <c r="G15" i="3"/>
  <c r="F15" i="3" s="1"/>
  <c r="G16" i="3"/>
  <c r="F16" i="3" s="1"/>
  <c r="G17" i="3"/>
  <c r="F17" i="3" s="1"/>
  <c r="G18" i="3"/>
  <c r="F18" i="3" s="1"/>
  <c r="G19" i="3"/>
  <c r="F19" i="3" s="1"/>
  <c r="G20" i="3"/>
  <c r="F20" i="3" s="1"/>
  <c r="G21" i="3"/>
  <c r="F21" i="3" s="1"/>
  <c r="G22" i="3"/>
  <c r="F22" i="3" s="1"/>
  <c r="G23" i="3"/>
  <c r="F23" i="3" s="1"/>
  <c r="G24" i="3"/>
  <c r="F24" i="3" s="1"/>
  <c r="G25" i="3"/>
  <c r="F25" i="3" s="1"/>
  <c r="G26" i="3"/>
  <c r="F26" i="3" s="1"/>
  <c r="D26" i="3"/>
  <c r="C26" i="3" s="1"/>
  <c r="D25" i="3"/>
  <c r="C25" i="3" s="1"/>
  <c r="D24" i="3"/>
  <c r="C24" i="3" s="1"/>
  <c r="D22" i="3"/>
  <c r="D21" i="3"/>
  <c r="C21" i="3" s="1"/>
  <c r="D20" i="3"/>
  <c r="D19" i="3"/>
  <c r="C19" i="3" s="1"/>
  <c r="D18" i="3"/>
  <c r="D17" i="3"/>
  <c r="C17" i="3" s="1"/>
  <c r="D16" i="3"/>
  <c r="D15" i="3"/>
  <c r="C15" i="3" s="1"/>
  <c r="D14" i="3"/>
  <c r="D13" i="3"/>
  <c r="C13" i="3" s="1"/>
  <c r="D12" i="3"/>
  <c r="D11" i="3"/>
  <c r="C11" i="3" s="1"/>
  <c r="D10" i="3"/>
  <c r="D9" i="3"/>
  <c r="C9" i="3" s="1"/>
  <c r="X8" i="3" l="1"/>
  <c r="D8" i="3" s="1"/>
  <c r="AD8" i="3" l="1"/>
  <c r="E15" i="2" s="1"/>
  <c r="F15" i="2" s="1"/>
  <c r="D15" i="2" s="1"/>
  <c r="E8" i="2"/>
  <c r="C8" i="2" s="1"/>
  <c r="Y8" i="3"/>
  <c r="AA8" i="3"/>
  <c r="E11" i="2" s="1"/>
  <c r="F11" i="2" s="1"/>
  <c r="D11" i="2" s="1"/>
  <c r="AB8" i="3"/>
  <c r="E12" i="2" s="1"/>
  <c r="AC8" i="3"/>
  <c r="E14" i="2" s="1"/>
  <c r="T8" i="3"/>
  <c r="Q8" i="3"/>
  <c r="N8" i="3"/>
  <c r="K8" i="3"/>
  <c r="H8" i="3"/>
  <c r="E8" i="3"/>
  <c r="B8" i="3"/>
  <c r="C8" i="3" s="1"/>
  <c r="F8" i="2"/>
  <c r="D8" i="2" s="1"/>
  <c r="C12" i="2"/>
  <c r="Z8" i="3"/>
  <c r="C15" i="2" l="1"/>
  <c r="F12" i="2"/>
  <c r="D12" i="2" s="1"/>
  <c r="C11" i="2"/>
  <c r="M8" i="3"/>
  <c r="L8" i="3" s="1"/>
  <c r="V8" i="3"/>
  <c r="U8" i="3" s="1"/>
  <c r="P8" i="3"/>
  <c r="O8" i="3" s="1"/>
  <c r="S8" i="3"/>
  <c r="R8" i="3" s="1"/>
  <c r="E9" i="2"/>
  <c r="G8" i="3"/>
  <c r="F8" i="3" s="1"/>
  <c r="J8" i="3"/>
  <c r="I8" i="3" s="1"/>
  <c r="E10" i="2"/>
  <c r="F10" i="2" s="1"/>
  <c r="D10" i="2" s="1"/>
  <c r="F14" i="2" l="1"/>
  <c r="D14" i="2" s="1"/>
  <c r="C14" i="2"/>
  <c r="C10" i="2"/>
  <c r="F9" i="2"/>
  <c r="D9" i="2" s="1"/>
  <c r="C9" i="2"/>
</calcChain>
</file>

<file path=xl/sharedStrings.xml><?xml version="1.0" encoding="utf-8"?>
<sst xmlns="http://schemas.openxmlformats.org/spreadsheetml/2006/main" count="88" uniqueCount="48">
  <si>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</si>
  <si>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</si>
  <si>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</si>
  <si>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</si>
  <si>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</si>
  <si>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</si>
  <si>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</si>
  <si>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</si>
  <si>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</si>
  <si>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</si>
  <si>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</si>
  <si>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</si>
  <si>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</si>
  <si>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</si>
  <si>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</si>
  <si>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</si>
  <si>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</si>
  <si>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</si>
  <si>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</si>
  <si>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</si>
  <si>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</si>
  <si>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</si>
  <si>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</si>
  <si>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</si>
  <si>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</si>
  <si>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</si>
  <si>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</si>
  <si>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</si>
  <si>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</si>
  <si>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</si>
  <si>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</si>
  <si>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</si>
  <si>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</si>
  <si>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</si>
  <si>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</si>
  <si>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</si>
  <si>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r>
      <t>Всього отримали роботу</t>
    </r>
    <r>
      <rPr>
        <i/>
        <sz val="12"/>
        <rFont val="Times New Roman"/>
        <family val="1"/>
        <charset val="204"/>
      </rPr>
      <t xml:space="preserve"> (у т.ч. до набуття статусу безробітного)</t>
    </r>
  </si>
  <si>
    <t>Проходили професійне навчання,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</si>
  <si>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</si>
  <si>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</si>
  <si>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</si>
  <si>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</si>
  <si>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</si>
  <si>
    <t>Інформація про надання послуг державною службою зайнятості</t>
  </si>
  <si>
    <t>у січні-серпні 2018 року</t>
  </si>
  <si>
    <t>охоплених заходами активної політики сприяння зайнятості у січні-серпні 2018 року</t>
  </si>
  <si>
    <t>станом на 1 вересня 2018 року:</t>
  </si>
  <si>
    <t>Мешканці сільської місцевості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</si>
</sst>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sz val="10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sz val="1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18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26" fillId="0" borderId="0"/>
  </cellStyleXfs>
  <cellXfs count="102">
    <xf numFmtId="0" fontId="0" fillId="0" borderId="0" xfId="0"/>
    <xf numFmtId="0" fontId="6" fillId="0" borderId="0" xfId="5" applyFont="1"/>
    <xf numFmtId="0" fontId="6" fillId="0" borderId="0" xfId="7" applyFont="1" applyAlignment="1">
      <alignment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0" fontId="10" fillId="2" borderId="1" xfId="7" applyFont="1" applyFill="1" applyBorder="1" applyAlignment="1">
      <alignment vertical="center" wrapText="1"/>
    </xf>
    <xf numFmtId="0" fontId="10" fillId="0" borderId="1" xfId="5" applyFont="1" applyBorder="1" applyAlignment="1">
      <alignment horizontal="left" vertical="center" wrapText="1"/>
    </xf>
    <xf numFmtId="3" fontId="6" fillId="0" borderId="0" xfId="7" applyNumberFormat="1" applyFont="1" applyAlignment="1">
      <alignment vertical="center" wrapText="1"/>
    </xf>
    <xf numFmtId="0" fontId="10" fillId="0" borderId="1" xfId="7" applyFont="1" applyBorder="1" applyAlignment="1">
      <alignment vertical="center" wrapText="1"/>
    </xf>
    <xf numFmtId="3" fontId="32" fillId="0" borderId="0" xfId="5" applyNumberFormat="1" applyFont="1" applyFill="1"/>
    <xf numFmtId="0" fontId="32" fillId="0" borderId="0" xfId="5" applyFont="1" applyFill="1"/>
    <xf numFmtId="0" fontId="15" fillId="0" borderId="0" xfId="8" applyFont="1" applyFill="1"/>
    <xf numFmtId="0" fontId="2" fillId="0" borderId="0" xfId="8" applyFont="1" applyFill="1" applyAlignment="1">
      <alignment vertical="center" wrapText="1"/>
    </xf>
    <xf numFmtId="0" fontId="16" fillId="0" borderId="0" xfId="8" applyFont="1" applyFill="1" applyAlignment="1"/>
    <xf numFmtId="0" fontId="3" fillId="0" borderId="0" xfId="8" applyFont="1" applyFill="1" applyBorder="1" applyAlignment="1">
      <alignment horizontal="center" vertical="top"/>
    </xf>
    <xf numFmtId="0" fontId="17" fillId="0" borderId="0" xfId="8" applyFont="1" applyFill="1" applyAlignment="1">
      <alignment vertical="top"/>
    </xf>
    <xf numFmtId="0" fontId="17" fillId="0" borderId="0" xfId="8" applyFont="1" applyFill="1"/>
    <xf numFmtId="0" fontId="4" fillId="0" borderId="0" xfId="6" applyFont="1" applyFill="1"/>
    <xf numFmtId="1" fontId="23" fillId="0" borderId="0" xfId="3" applyNumberFormat="1" applyFont="1" applyFill="1" applyBorder="1" applyProtection="1">
      <protection locked="0"/>
    </xf>
    <xf numFmtId="3" fontId="24" fillId="0" borderId="1" xfId="3" applyNumberFormat="1" applyFont="1" applyFill="1" applyBorder="1" applyAlignment="1" applyProtection="1">
      <alignment horizontal="center" vertical="center"/>
      <protection locked="0"/>
    </xf>
    <xf numFmtId="1" fontId="24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3" applyNumberFormat="1" applyFont="1" applyFill="1" applyBorder="1" applyAlignment="1" applyProtection="1">
      <protection locked="0"/>
    </xf>
    <xf numFmtId="1" fontId="25" fillId="0" borderId="1" xfId="3" applyNumberFormat="1" applyFont="1" applyFill="1" applyBorder="1" applyAlignment="1" applyProtection="1">
      <alignment horizontal="center" vertical="center"/>
    </xf>
    <xf numFmtId="3" fontId="25" fillId="0" borderId="1" xfId="3" applyNumberFormat="1" applyFont="1" applyFill="1" applyBorder="1" applyAlignment="1" applyProtection="1">
      <alignment horizontal="center" vertical="center"/>
    </xf>
    <xf numFmtId="1" fontId="25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left" wrapText="1" shrinkToFit="1"/>
      <protection locked="0"/>
    </xf>
    <xf numFmtId="3" fontId="27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0" xfId="3" applyNumberFormat="1" applyFont="1" applyFill="1" applyBorder="1" applyAlignment="1" applyProtection="1">
      <alignment horizontal="right"/>
      <protection locked="0"/>
    </xf>
    <xf numFmtId="1" fontId="13" fillId="3" borderId="0" xfId="3" applyNumberFormat="1" applyFont="1" applyFill="1" applyBorder="1" applyAlignment="1" applyProtection="1">
      <alignment horizontal="right"/>
      <protection locked="0"/>
    </xf>
    <xf numFmtId="1" fontId="19" fillId="0" borderId="0" xfId="3" applyNumberFormat="1" applyFont="1" applyFill="1" applyBorder="1" applyAlignment="1" applyProtection="1">
      <alignment horizontal="right"/>
      <protection locked="0"/>
    </xf>
    <xf numFmtId="3" fontId="33" fillId="2" borderId="1" xfId="7" applyNumberFormat="1" applyFont="1" applyFill="1" applyBorder="1" applyAlignment="1">
      <alignment horizontal="center" vertical="center" wrapText="1"/>
    </xf>
    <xf numFmtId="3" fontId="33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/>
    </xf>
    <xf numFmtId="3" fontId="33" fillId="4" borderId="1" xfId="5" applyNumberFormat="1" applyFont="1" applyFill="1" applyBorder="1" applyAlignment="1">
      <alignment horizontal="center" vertical="center" wrapText="1"/>
    </xf>
    <xf numFmtId="164" fontId="34" fillId="4" borderId="1" xfId="5" applyNumberFormat="1" applyFont="1" applyFill="1" applyBorder="1" applyAlignment="1">
      <alignment horizontal="center" vertical="center" wrapText="1"/>
    </xf>
    <xf numFmtId="3" fontId="33" fillId="0" borderId="1" xfId="5" applyNumberFormat="1" applyFont="1" applyFill="1" applyBorder="1" applyAlignment="1">
      <alignment horizontal="center" vertical="center" wrapText="1"/>
    </xf>
    <xf numFmtId="164" fontId="34" fillId="0" borderId="1" xfId="5" applyNumberFormat="1" applyFont="1" applyFill="1" applyBorder="1" applyAlignment="1">
      <alignment horizontal="center" vertical="center" wrapText="1"/>
    </xf>
    <xf numFmtId="0" fontId="35" fillId="4" borderId="0" xfId="8" applyFont="1" applyFill="1"/>
    <xf numFmtId="0" fontId="36" fillId="4" borderId="0" xfId="8" applyFont="1" applyFill="1" applyAlignment="1">
      <alignment vertical="top"/>
    </xf>
    <xf numFmtId="1" fontId="37" fillId="4" borderId="0" xfId="3" applyNumberFormat="1" applyFont="1" applyFill="1" applyBorder="1" applyProtection="1">
      <protection locked="0"/>
    </xf>
    <xf numFmtId="1" fontId="38" fillId="4" borderId="0" xfId="3" applyNumberFormat="1" applyFont="1" applyFill="1" applyBorder="1" applyAlignment="1" applyProtection="1">
      <alignment horizontal="center" vertical="center"/>
      <protection locked="0"/>
    </xf>
    <xf numFmtId="1" fontId="39" fillId="4" borderId="0" xfId="3" applyNumberFormat="1" applyFont="1" applyFill="1" applyBorder="1" applyAlignment="1" applyProtection="1">
      <alignment horizontal="center" vertical="center"/>
      <protection locked="0"/>
    </xf>
    <xf numFmtId="1" fontId="40" fillId="4" borderId="0" xfId="3" applyNumberFormat="1" applyFont="1" applyFill="1" applyBorder="1" applyAlignment="1" applyProtection="1">
      <alignment horizontal="right"/>
      <protection locked="0"/>
    </xf>
    <xf numFmtId="0" fontId="36" fillId="4" borderId="0" xfId="8" applyFont="1" applyFill="1"/>
    <xf numFmtId="1" fontId="6" fillId="4" borderId="0" xfId="3" applyNumberFormat="1" applyFont="1" applyFill="1" applyBorder="1" applyAlignment="1" applyProtection="1">
      <alignment horizontal="center" vertical="center"/>
      <protection locked="0"/>
    </xf>
    <xf numFmtId="165" fontId="6" fillId="4" borderId="0" xfId="3" applyNumberFormat="1" applyFont="1" applyFill="1" applyBorder="1" applyAlignment="1" applyProtection="1">
      <alignment horizontal="center" vertical="center"/>
      <protection locked="0"/>
    </xf>
    <xf numFmtId="0" fontId="41" fillId="4" borderId="0" xfId="8" applyFont="1" applyFill="1"/>
    <xf numFmtId="0" fontId="42" fillId="4" borderId="0" xfId="8" applyFont="1" applyFill="1" applyAlignment="1">
      <alignment vertical="top"/>
    </xf>
    <xf numFmtId="1" fontId="43" fillId="4" borderId="0" xfId="3" applyNumberFormat="1" applyFont="1" applyFill="1" applyBorder="1" applyProtection="1">
      <protection locked="0"/>
    </xf>
    <xf numFmtId="0" fontId="42" fillId="4" borderId="0" xfId="8" applyFont="1" applyFill="1"/>
    <xf numFmtId="1" fontId="19" fillId="4" borderId="0" xfId="3" applyNumberFormat="1" applyFont="1" applyFill="1" applyBorder="1" applyAlignment="1" applyProtection="1">
      <alignment horizontal="right"/>
      <protection locked="0"/>
    </xf>
    <xf numFmtId="0" fontId="17" fillId="4" borderId="0" xfId="8" applyFont="1" applyFill="1"/>
    <xf numFmtId="3" fontId="28" fillId="0" borderId="1" xfId="9" applyNumberFormat="1" applyFont="1" applyFill="1" applyBorder="1" applyAlignment="1">
      <alignment horizontal="center" vertical="center"/>
    </xf>
    <xf numFmtId="164" fontId="28" fillId="0" borderId="1" xfId="9" applyNumberFormat="1" applyFont="1" applyFill="1" applyBorder="1" applyAlignment="1">
      <alignment horizontal="center" vertical="center"/>
    </xf>
    <xf numFmtId="3" fontId="6" fillId="0" borderId="1" xfId="9" applyNumberFormat="1" applyFont="1" applyFill="1" applyBorder="1" applyAlignment="1">
      <alignment horizontal="center" vertical="center"/>
    </xf>
    <xf numFmtId="164" fontId="6" fillId="0" borderId="1" xfId="9" applyNumberFormat="1" applyFont="1" applyFill="1" applyBorder="1" applyAlignment="1">
      <alignment horizontal="center" vertical="center"/>
    </xf>
    <xf numFmtId="3" fontId="6" fillId="3" borderId="1" xfId="3" applyNumberFormat="1" applyFont="1" applyFill="1" applyBorder="1" applyAlignment="1" applyProtection="1">
      <alignment horizontal="center" vertical="center"/>
      <protection locked="0"/>
    </xf>
    <xf numFmtId="3" fontId="6" fillId="3" borderId="1" xfId="3" applyNumberFormat="1" applyFont="1" applyFill="1" applyBorder="1" applyAlignment="1" applyProtection="1">
      <alignment horizontal="center" vertical="center"/>
    </xf>
    <xf numFmtId="0" fontId="33" fillId="0" borderId="1" xfId="7" applyFont="1" applyBorder="1" applyAlignment="1">
      <alignment vertical="center" wrapText="1"/>
    </xf>
    <xf numFmtId="0" fontId="33" fillId="0" borderId="1" xfId="2" applyFont="1" applyBorder="1" applyAlignment="1">
      <alignment vertical="center" wrapText="1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28" fillId="0" borderId="0" xfId="3" applyNumberFormat="1" applyFont="1" applyFill="1" applyBorder="1" applyAlignment="1" applyProtection="1">
      <alignment horizontal="center" vertical="center"/>
      <protection locked="0"/>
    </xf>
    <xf numFmtId="165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/>
    <xf numFmtId="0" fontId="31" fillId="0" borderId="1" xfId="0" applyFont="1" applyFill="1" applyBorder="1"/>
    <xf numFmtId="0" fontId="6" fillId="0" borderId="1" xfId="0" applyFont="1" applyFill="1" applyBorder="1"/>
    <xf numFmtId="1" fontId="44" fillId="4" borderId="0" xfId="3" applyNumberFormat="1" applyFont="1" applyFill="1" applyBorder="1" applyAlignment="1" applyProtection="1">
      <alignment horizontal="center" vertical="center"/>
      <protection locked="0"/>
    </xf>
    <xf numFmtId="1" fontId="37" fillId="0" borderId="0" xfId="3" applyNumberFormat="1" applyFont="1" applyFill="1" applyBorder="1" applyProtection="1">
      <protection locked="0"/>
    </xf>
    <xf numFmtId="1" fontId="38" fillId="0" borderId="0" xfId="3" applyNumberFormat="1" applyFont="1" applyFill="1" applyBorder="1" applyAlignment="1" applyProtection="1">
      <alignment horizontal="center" vertical="center"/>
      <protection locked="0"/>
    </xf>
    <xf numFmtId="1" fontId="39" fillId="0" borderId="0" xfId="3" applyNumberFormat="1" applyFont="1" applyFill="1" applyBorder="1" applyAlignment="1" applyProtection="1">
      <alignment horizontal="center" vertical="center"/>
      <protection locked="0"/>
    </xf>
    <xf numFmtId="1" fontId="40" fillId="0" borderId="0" xfId="3" applyNumberFormat="1" applyFont="1" applyFill="1" applyBorder="1" applyAlignment="1" applyProtection="1">
      <alignment horizontal="right"/>
      <protection locked="0"/>
    </xf>
    <xf numFmtId="1" fontId="36" fillId="4" borderId="0" xfId="8" applyNumberFormat="1" applyFont="1" applyFill="1"/>
    <xf numFmtId="0" fontId="10" fillId="0" borderId="1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33" fillId="0" borderId="3" xfId="7" applyFont="1" applyBorder="1" applyAlignment="1">
      <alignment horizontal="center" vertical="center" wrapText="1"/>
    </xf>
    <xf numFmtId="0" fontId="33" fillId="0" borderId="4" xfId="7" applyFont="1" applyBorder="1" applyAlignment="1">
      <alignment horizontal="center" vertical="center" wrapText="1"/>
    </xf>
    <xf numFmtId="0" fontId="7" fillId="0" borderId="0" xfId="5" applyFont="1" applyFill="1" applyAlignment="1">
      <alignment horizontal="right" vertical="top"/>
    </xf>
    <xf numFmtId="0" fontId="8" fillId="0" borderId="0" xfId="5" applyFont="1" applyAlignment="1">
      <alignment horizontal="center" vertical="top" wrapText="1"/>
    </xf>
    <xf numFmtId="0" fontId="8" fillId="0" borderId="0" xfId="7" applyFont="1" applyFill="1" applyAlignment="1">
      <alignment horizontal="center" vertical="top" wrapText="1"/>
    </xf>
    <xf numFmtId="0" fontId="9" fillId="0" borderId="0" xfId="7" applyFont="1" applyFill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1" fontId="19" fillId="0" borderId="7" xfId="4" applyNumberFormat="1" applyFont="1" applyFill="1" applyBorder="1" applyAlignment="1" applyProtection="1">
      <alignment horizontal="center" vertical="center" wrapText="1"/>
    </xf>
    <xf numFmtId="1" fontId="19" fillId="0" borderId="8" xfId="4" applyNumberFormat="1" applyFont="1" applyFill="1" applyBorder="1" applyAlignment="1" applyProtection="1">
      <alignment horizontal="center" vertical="center" wrapText="1"/>
    </xf>
    <xf numFmtId="1" fontId="19" fillId="0" borderId="9" xfId="4" applyNumberFormat="1" applyFont="1" applyFill="1" applyBorder="1" applyAlignment="1" applyProtection="1">
      <alignment horizontal="center" vertical="center" wrapText="1"/>
    </xf>
    <xf numFmtId="1" fontId="19" fillId="0" borderId="7" xfId="3" applyNumberFormat="1" applyFont="1" applyFill="1" applyBorder="1" applyAlignment="1" applyProtection="1">
      <alignment horizontal="center" vertical="center" wrapText="1"/>
    </xf>
    <xf numFmtId="1" fontId="19" fillId="0" borderId="8" xfId="3" applyNumberFormat="1" applyFont="1" applyFill="1" applyBorder="1" applyAlignment="1" applyProtection="1">
      <alignment horizontal="center" vertical="center" wrapText="1"/>
    </xf>
    <xf numFmtId="1" fontId="19" fillId="0" borderId="9" xfId="3" applyNumberFormat="1" applyFont="1" applyFill="1" applyBorder="1" applyAlignment="1" applyProtection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16" fillId="0" borderId="0" xfId="8" applyFont="1" applyFill="1" applyAlignment="1">
      <alignment horizontal="center"/>
    </xf>
    <xf numFmtId="1" fontId="19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19" fillId="0" borderId="9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3" applyNumberFormat="1" applyFont="1" applyFill="1" applyBorder="1" applyAlignment="1" applyProtection="1">
      <alignment horizontal="left"/>
      <protection locked="0"/>
    </xf>
    <xf numFmtId="1" fontId="40" fillId="4" borderId="0" xfId="0" applyNumberFormat="1" applyFont="1" applyFill="1" applyBorder="1" applyAlignment="1" applyProtection="1">
      <alignment horizontal="right" vertical="center"/>
      <protection locked="0"/>
    </xf>
    <xf numFmtId="1" fontId="40" fillId="4" borderId="0" xfId="0" applyNumberFormat="1" applyFont="1" applyFill="1" applyBorder="1" applyAlignment="1" applyProtection="1">
      <alignment horizontal="right"/>
      <protection locked="0"/>
    </xf>
  </cellXfs>
  <cellStyles count="10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мешканці міст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'2'!$C$9:$C$26</c:f>
              <c:numCache>
                <c:formatCode>#,##0.0</c:formatCode>
                <c:ptCount val="17"/>
                <c:pt idx="0">
                  <c:v>59.3</c:v>
                </c:pt>
                <c:pt idx="1">
                  <c:v>36</c:v>
                </c:pt>
                <c:pt idx="2">
                  <c:v>26.599999999999994</c:v>
                </c:pt>
                <c:pt idx="3">
                  <c:v>35.700000000000003</c:v>
                </c:pt>
                <c:pt idx="4">
                  <c:v>36.299999999999997</c:v>
                </c:pt>
                <c:pt idx="5">
                  <c:v>41.4</c:v>
                </c:pt>
                <c:pt idx="6">
                  <c:v>19.700000000000003</c:v>
                </c:pt>
                <c:pt idx="7">
                  <c:v>43.7</c:v>
                </c:pt>
                <c:pt idx="8">
                  <c:v>43.9</c:v>
                </c:pt>
                <c:pt idx="9">
                  <c:v>32.200000000000003</c:v>
                </c:pt>
                <c:pt idx="10">
                  <c:v>24.900000000000006</c:v>
                </c:pt>
                <c:pt idx="11">
                  <c:v>29.400000000000006</c:v>
                </c:pt>
                <c:pt idx="12">
                  <c:v>26.099999999999994</c:v>
                </c:pt>
                <c:pt idx="13">
                  <c:v>27.099999999999994</c:v>
                </c:pt>
                <c:pt idx="14">
                  <c:v>43.9</c:v>
                </c:pt>
                <c:pt idx="15">
                  <c:v>21.700000000000003</c:v>
                </c:pt>
                <c:pt idx="16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5-4E6B-B410-912B04F72C6E}"/>
            </c:ext>
          </c:extLst>
        </c:ser>
        <c:ser>
          <c:idx val="1"/>
          <c:order val="1"/>
          <c:tx>
            <c:v>мешканці сільської місцевості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'2'!$D$9:$D$26</c:f>
              <c:numCache>
                <c:formatCode>#,##0.0</c:formatCode>
                <c:ptCount val="17"/>
                <c:pt idx="0">
                  <c:v>40.700000000000003</c:v>
                </c:pt>
                <c:pt idx="1">
                  <c:v>64</c:v>
                </c:pt>
                <c:pt idx="2">
                  <c:v>73.400000000000006</c:v>
                </c:pt>
                <c:pt idx="3">
                  <c:v>64.3</c:v>
                </c:pt>
                <c:pt idx="4">
                  <c:v>63.7</c:v>
                </c:pt>
                <c:pt idx="5">
                  <c:v>58.6</c:v>
                </c:pt>
                <c:pt idx="6">
                  <c:v>80.3</c:v>
                </c:pt>
                <c:pt idx="7">
                  <c:v>56.3</c:v>
                </c:pt>
                <c:pt idx="8">
                  <c:v>56.1</c:v>
                </c:pt>
                <c:pt idx="9">
                  <c:v>67.8</c:v>
                </c:pt>
                <c:pt idx="10">
                  <c:v>75.099999999999994</c:v>
                </c:pt>
                <c:pt idx="11">
                  <c:v>70.599999999999994</c:v>
                </c:pt>
                <c:pt idx="12">
                  <c:v>73.900000000000006</c:v>
                </c:pt>
                <c:pt idx="13">
                  <c:v>72.900000000000006</c:v>
                </c:pt>
                <c:pt idx="14">
                  <c:v>56.1</c:v>
                </c:pt>
                <c:pt idx="15">
                  <c:v>78.3</c:v>
                </c:pt>
                <c:pt idx="1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15-4E6B-B410-912B04F7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0834944"/>
        <c:axId val="40836480"/>
        <c:axId val="0"/>
      </c:bar3DChart>
      <c:catAx>
        <c:axId val="40834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0836480"/>
        <c:crosses val="autoZero"/>
        <c:auto val="1"/>
        <c:lblAlgn val="ctr"/>
        <c:lblOffset val="100"/>
        <c:noMultiLvlLbl val="0"/>
      </c:catAx>
      <c:valAx>
        <c:axId val="40836480"/>
        <c:scaling>
          <c:orientation val="minMax"/>
        </c:scaling>
        <c:delete val="1"/>
        <c:axPos val="b"/>
        <c:majorGridlines/>
        <c:numFmt formatCode="0%" sourceLinked="1"/>
        <c:majorTickMark val="none"/>
        <c:minorTickMark val="none"/>
        <c:tickLblPos val="nextTo"/>
        <c:crossAx val="408349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1"/>
          </a:pPr>
          <a:endParaRPr lang="uk-UA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invertIfNegative val="0"/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Лист1!$B$3:$B$19</c:f>
              <c:numCache>
                <c:formatCode>#,##0.0</c:formatCode>
                <c:ptCount val="17"/>
                <c:pt idx="0">
                  <c:v>59.3</c:v>
                </c:pt>
                <c:pt idx="1">
                  <c:v>36</c:v>
                </c:pt>
                <c:pt idx="2">
                  <c:v>26.599999999999994</c:v>
                </c:pt>
                <c:pt idx="3">
                  <c:v>35.700000000000003</c:v>
                </c:pt>
                <c:pt idx="4">
                  <c:v>36.299999999999997</c:v>
                </c:pt>
                <c:pt idx="5">
                  <c:v>41.4</c:v>
                </c:pt>
                <c:pt idx="6">
                  <c:v>19.700000000000003</c:v>
                </c:pt>
                <c:pt idx="7">
                  <c:v>43.7</c:v>
                </c:pt>
                <c:pt idx="8">
                  <c:v>43.9</c:v>
                </c:pt>
                <c:pt idx="9">
                  <c:v>32.200000000000003</c:v>
                </c:pt>
                <c:pt idx="10">
                  <c:v>24.900000000000006</c:v>
                </c:pt>
                <c:pt idx="11">
                  <c:v>29.400000000000006</c:v>
                </c:pt>
                <c:pt idx="12">
                  <c:v>26.099999999999994</c:v>
                </c:pt>
                <c:pt idx="13">
                  <c:v>27.099999999999994</c:v>
                </c:pt>
                <c:pt idx="14">
                  <c:v>43.9</c:v>
                </c:pt>
                <c:pt idx="15">
                  <c:v>21.700000000000003</c:v>
                </c:pt>
                <c:pt idx="16">
                  <c:v>83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Мешканці сільської місцевості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Лист1!$C$3:$C$19</c:f>
              <c:numCache>
                <c:formatCode>#,##0.0</c:formatCode>
                <c:ptCount val="17"/>
                <c:pt idx="0">
                  <c:v>40.700000000000003</c:v>
                </c:pt>
                <c:pt idx="1">
                  <c:v>64</c:v>
                </c:pt>
                <c:pt idx="2">
                  <c:v>73.400000000000006</c:v>
                </c:pt>
                <c:pt idx="3">
                  <c:v>64.3</c:v>
                </c:pt>
                <c:pt idx="4">
                  <c:v>63.7</c:v>
                </c:pt>
                <c:pt idx="5">
                  <c:v>58.6</c:v>
                </c:pt>
                <c:pt idx="6">
                  <c:v>80.3</c:v>
                </c:pt>
                <c:pt idx="7">
                  <c:v>56.3</c:v>
                </c:pt>
                <c:pt idx="8">
                  <c:v>56.1</c:v>
                </c:pt>
                <c:pt idx="9">
                  <c:v>67.8</c:v>
                </c:pt>
                <c:pt idx="10">
                  <c:v>75.099999999999994</c:v>
                </c:pt>
                <c:pt idx="11">
                  <c:v>70.599999999999994</c:v>
                </c:pt>
                <c:pt idx="12">
                  <c:v>73.900000000000006</c:v>
                </c:pt>
                <c:pt idx="13">
                  <c:v>72.900000000000006</c:v>
                </c:pt>
                <c:pt idx="14">
                  <c:v>56.1</c:v>
                </c:pt>
                <c:pt idx="15">
                  <c:v>78.3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1639808"/>
        <c:axId val="91641344"/>
      </c:barChart>
      <c:catAx>
        <c:axId val="91639808"/>
        <c:scaling>
          <c:orientation val="minMax"/>
        </c:scaling>
        <c:delete val="0"/>
        <c:axPos val="l"/>
        <c:majorTickMark val="none"/>
        <c:minorTickMark val="none"/>
        <c:tickLblPos val="nextTo"/>
        <c:crossAx val="91641344"/>
        <c:crosses val="autoZero"/>
        <c:auto val="1"/>
        <c:lblAlgn val="ctr"/>
        <c:lblOffset val="100"/>
        <c:noMultiLvlLbl val="0"/>
      </c:catAx>
      <c:valAx>
        <c:axId val="9164134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91639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8490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B14" sqref="B14"/>
    </sheetView>
  </sheetViews>
  <sheetFormatPr defaultColWidth="8" defaultRowHeight="12.75" x14ac:dyDescent="0.2"/>
  <cols>
    <col min="1" max="1" width="76.42578125" style="1" customWidth="1"/>
    <col min="2" max="2" width="13" style="1" customWidth="1"/>
    <col min="3" max="3" width="17.28515625" style="11" customWidth="1"/>
    <col min="4" max="4" width="13" style="11" customWidth="1"/>
    <col min="5" max="5" width="17.140625" style="11" customWidth="1"/>
    <col min="6" max="6" width="12.7109375" style="1" customWidth="1"/>
    <col min="7" max="16384" width="8" style="1"/>
  </cols>
  <sheetData>
    <row r="1" spans="1:10" ht="8.25" customHeight="1" x14ac:dyDescent="0.2">
      <c r="C1" s="81"/>
      <c r="D1" s="81"/>
      <c r="E1" s="81"/>
      <c r="F1" s="81"/>
    </row>
    <row r="2" spans="1:10" ht="27" customHeight="1" x14ac:dyDescent="0.2">
      <c r="A2" s="82" t="s">
        <v>43</v>
      </c>
      <c r="B2" s="82"/>
      <c r="C2" s="82"/>
      <c r="D2" s="82"/>
      <c r="E2" s="82"/>
      <c r="F2" s="82"/>
    </row>
    <row r="3" spans="1:10" ht="28.5" customHeight="1" x14ac:dyDescent="0.2">
      <c r="A3" s="83" t="s">
        <v>44</v>
      </c>
      <c r="B3" s="83"/>
      <c r="C3" s="83"/>
      <c r="D3" s="83"/>
      <c r="E3" s="83"/>
      <c r="F3" s="83"/>
    </row>
    <row r="4" spans="1:10" s="2" customFormat="1" ht="33.75" customHeight="1" x14ac:dyDescent="0.25">
      <c r="A4" s="84" t="s">
        <v>0</v>
      </c>
      <c r="B4" s="84"/>
      <c r="C4" s="84"/>
      <c r="D4" s="84"/>
      <c r="E4" s="84"/>
      <c r="F4" s="84"/>
    </row>
    <row r="5" spans="1:10" s="2" customFormat="1" ht="42.75" customHeight="1" x14ac:dyDescent="0.25">
      <c r="A5" s="85" t="s">
        <v>1</v>
      </c>
      <c r="B5" s="86" t="s">
        <v>2</v>
      </c>
      <c r="C5" s="75" t="s">
        <v>3</v>
      </c>
      <c r="D5" s="76" t="s">
        <v>4</v>
      </c>
      <c r="E5" s="75" t="s">
        <v>5</v>
      </c>
      <c r="F5" s="76" t="s">
        <v>6</v>
      </c>
    </row>
    <row r="6" spans="1:10" s="2" customFormat="1" ht="37.5" customHeight="1" x14ac:dyDescent="0.25">
      <c r="A6" s="85"/>
      <c r="B6" s="87"/>
      <c r="C6" s="75" t="s">
        <v>3</v>
      </c>
      <c r="D6" s="77"/>
      <c r="E6" s="75" t="s">
        <v>5</v>
      </c>
      <c r="F6" s="77"/>
    </row>
    <row r="7" spans="1:10" s="5" customFormat="1" ht="18.75" customHeight="1" x14ac:dyDescent="0.25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0" s="2" customFormat="1" ht="43.5" customHeight="1" x14ac:dyDescent="0.25">
      <c r="A8" s="6" t="s">
        <v>41</v>
      </c>
      <c r="B8" s="32">
        <f>'2'!B8</f>
        <v>20181</v>
      </c>
      <c r="C8" s="36">
        <f>B8-E8</f>
        <v>8791</v>
      </c>
      <c r="D8" s="37">
        <f>100-F8</f>
        <v>43.6</v>
      </c>
      <c r="E8" s="38">
        <f>'2'!X8</f>
        <v>11390</v>
      </c>
      <c r="F8" s="39">
        <f>ROUND(E8/B8*100,1)</f>
        <v>56.4</v>
      </c>
    </row>
    <row r="9" spans="1:10" s="2" customFormat="1" ht="61.5" customHeight="1" x14ac:dyDescent="0.25">
      <c r="A9" s="7" t="s">
        <v>38</v>
      </c>
      <c r="B9" s="32">
        <f>'2'!E8</f>
        <v>17174</v>
      </c>
      <c r="C9" s="36">
        <f t="shared" ref="C9:C15" si="0">B9-E9</f>
        <v>7820</v>
      </c>
      <c r="D9" s="37">
        <f>100-F9</f>
        <v>45.5</v>
      </c>
      <c r="E9" s="38">
        <f>'2'!Y8</f>
        <v>9354</v>
      </c>
      <c r="F9" s="39">
        <f>ROUND(E9/B9*100,1)</f>
        <v>54.5</v>
      </c>
      <c r="H9" s="8"/>
    </row>
    <row r="10" spans="1:10" s="2" customFormat="1" ht="45" customHeight="1" x14ac:dyDescent="0.25">
      <c r="A10" s="9" t="s">
        <v>37</v>
      </c>
      <c r="B10" s="32">
        <f>'2'!H8</f>
        <v>1207</v>
      </c>
      <c r="C10" s="36">
        <f t="shared" si="0"/>
        <v>584</v>
      </c>
      <c r="D10" s="37">
        <f>100-F10</f>
        <v>48.4</v>
      </c>
      <c r="E10" s="38">
        <f>'2'!Z8</f>
        <v>623</v>
      </c>
      <c r="F10" s="39">
        <f>ROUND(E10/B10*100,1)</f>
        <v>51.6</v>
      </c>
      <c r="J10" s="8"/>
    </row>
    <row r="11" spans="1:10" s="2" customFormat="1" ht="63" customHeight="1" x14ac:dyDescent="0.25">
      <c r="A11" s="9" t="s">
        <v>42</v>
      </c>
      <c r="B11" s="32">
        <f>'2'!K8</f>
        <v>2206</v>
      </c>
      <c r="C11" s="36">
        <f t="shared" si="0"/>
        <v>635</v>
      </c>
      <c r="D11" s="37">
        <f>100-F11</f>
        <v>28.799999999999997</v>
      </c>
      <c r="E11" s="38">
        <f>'2'!AA8</f>
        <v>1571</v>
      </c>
      <c r="F11" s="39">
        <f>ROUND(E11/B11*100,1)</f>
        <v>71.2</v>
      </c>
    </row>
    <row r="12" spans="1:10" s="2" customFormat="1" ht="67.5" customHeight="1" x14ac:dyDescent="0.25">
      <c r="A12" s="9" t="s">
        <v>39</v>
      </c>
      <c r="B12" s="32">
        <f>'2'!N8</f>
        <v>19771</v>
      </c>
      <c r="C12" s="36">
        <f t="shared" si="0"/>
        <v>8568</v>
      </c>
      <c r="D12" s="37">
        <f>100-F12</f>
        <v>43.3</v>
      </c>
      <c r="E12" s="38">
        <f>'2'!AB8</f>
        <v>11203</v>
      </c>
      <c r="F12" s="39">
        <f>ROUND(E12/B12*100,1)</f>
        <v>56.7</v>
      </c>
      <c r="G12" s="8"/>
    </row>
    <row r="13" spans="1:10" s="2" customFormat="1" ht="27" customHeight="1" x14ac:dyDescent="0.25">
      <c r="A13" s="61"/>
      <c r="B13" s="78" t="s">
        <v>46</v>
      </c>
      <c r="C13" s="79"/>
      <c r="D13" s="79"/>
      <c r="E13" s="79"/>
      <c r="F13" s="80"/>
      <c r="G13" s="8"/>
    </row>
    <row r="14" spans="1:10" s="2" customFormat="1" ht="51.75" customHeight="1" x14ac:dyDescent="0.25">
      <c r="A14" s="62" t="s">
        <v>8</v>
      </c>
      <c r="B14" s="32">
        <f>'2'!Q8</f>
        <v>7914</v>
      </c>
      <c r="C14" s="33">
        <f t="shared" si="0"/>
        <v>3482</v>
      </c>
      <c r="D14" s="34">
        <f>100-F14</f>
        <v>44</v>
      </c>
      <c r="E14" s="33">
        <f>'2'!AC8</f>
        <v>4432</v>
      </c>
      <c r="F14" s="35">
        <f>ROUND(E14/B14*100,1)</f>
        <v>56</v>
      </c>
      <c r="G14" s="8"/>
    </row>
    <row r="15" spans="1:10" s="2" customFormat="1" ht="39.75" customHeight="1" x14ac:dyDescent="0.25">
      <c r="A15" s="62" t="s">
        <v>40</v>
      </c>
      <c r="B15" s="32">
        <f>'2'!T8</f>
        <v>6634</v>
      </c>
      <c r="C15" s="33">
        <f t="shared" si="0"/>
        <v>2756</v>
      </c>
      <c r="D15" s="34">
        <f>100-F15</f>
        <v>41.5</v>
      </c>
      <c r="E15" s="33">
        <f>'2'!AD8</f>
        <v>3878</v>
      </c>
      <c r="F15" s="35">
        <f>ROUND(E15/B15*100,1)</f>
        <v>58.5</v>
      </c>
    </row>
    <row r="16" spans="1:10" s="2" customFormat="1" ht="15.75" customHeight="1" x14ac:dyDescent="0.2">
      <c r="A16" s="1"/>
      <c r="B16" s="1"/>
      <c r="C16" s="10"/>
      <c r="D16" s="10"/>
      <c r="E16" s="10"/>
      <c r="F16" s="1"/>
    </row>
    <row r="17" spans="5:5" ht="15" customHeight="1" x14ac:dyDescent="0.2">
      <c r="E17" s="10"/>
    </row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view="pageBreakPreview" zoomScale="70" zoomScaleNormal="80" zoomScaleSheetLayoutView="70" workbookViewId="0">
      <selection activeCell="V2" sqref="V2"/>
    </sheetView>
  </sheetViews>
  <sheetFormatPr defaultRowHeight="14.25" x14ac:dyDescent="0.2"/>
  <cols>
    <col min="1" max="1" width="17.7109375" style="17" customWidth="1"/>
    <col min="2" max="22" width="8.7109375" style="17" customWidth="1"/>
    <col min="23" max="23" width="9.140625" style="52"/>
    <col min="24" max="30" width="9.140625" style="46"/>
    <col min="31" max="31" width="9.140625" style="52"/>
    <col min="32" max="36" width="9.140625" style="46"/>
    <col min="37" max="16384" width="9.140625" style="17"/>
  </cols>
  <sheetData>
    <row r="1" spans="1:36" s="12" customFormat="1" ht="25.5" customHeight="1" x14ac:dyDescent="0.25">
      <c r="B1" s="94" t="s">
        <v>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3"/>
      <c r="Q1" s="13"/>
      <c r="R1" s="13"/>
      <c r="S1" s="13"/>
      <c r="T1" s="13"/>
      <c r="U1" s="13"/>
      <c r="V1" s="13"/>
      <c r="W1" s="49"/>
      <c r="X1" s="40"/>
      <c r="Y1" s="40"/>
      <c r="Z1" s="40"/>
      <c r="AA1" s="40"/>
      <c r="AB1" s="40"/>
      <c r="AC1" s="40"/>
      <c r="AD1" s="40"/>
      <c r="AE1" s="49"/>
      <c r="AF1" s="40"/>
      <c r="AG1" s="40"/>
      <c r="AH1" s="40"/>
      <c r="AI1" s="40"/>
      <c r="AJ1" s="40"/>
    </row>
    <row r="2" spans="1:36" s="12" customFormat="1" ht="23.25" customHeight="1" x14ac:dyDescent="0.25">
      <c r="B2" s="94" t="s">
        <v>45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3"/>
      <c r="Q2" s="13"/>
      <c r="R2" s="13"/>
      <c r="S2" s="13"/>
      <c r="T2" s="13"/>
      <c r="U2" s="13"/>
      <c r="V2" s="13"/>
      <c r="W2" s="49"/>
      <c r="X2" s="40"/>
      <c r="Y2" s="40"/>
      <c r="Z2" s="40"/>
      <c r="AA2" s="40"/>
      <c r="AB2" s="40"/>
      <c r="AC2" s="40"/>
      <c r="AD2" s="40"/>
      <c r="AE2" s="49"/>
      <c r="AF2" s="40"/>
      <c r="AG2" s="40"/>
      <c r="AH2" s="40"/>
      <c r="AI2" s="40"/>
      <c r="AJ2" s="40"/>
    </row>
    <row r="3" spans="1:36" s="12" customFormat="1" ht="18.75" customHeight="1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4"/>
      <c r="Q3" s="14"/>
      <c r="R3" s="14"/>
      <c r="S3" s="14"/>
      <c r="T3" s="14"/>
      <c r="U3" s="14"/>
      <c r="V3" s="14"/>
      <c r="W3" s="49"/>
      <c r="X3" s="40"/>
      <c r="Y3" s="40"/>
      <c r="Z3" s="40"/>
      <c r="AA3" s="40"/>
      <c r="AB3" s="40"/>
      <c r="AC3" s="40"/>
      <c r="AD3" s="40"/>
      <c r="AE3" s="49"/>
      <c r="AF3" s="40"/>
      <c r="AG3" s="40"/>
      <c r="AH3" s="40"/>
      <c r="AI3" s="40"/>
      <c r="AJ3" s="40"/>
    </row>
    <row r="4" spans="1:36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50"/>
      <c r="X4" s="41"/>
      <c r="Y4" s="41"/>
      <c r="Z4" s="41"/>
      <c r="AA4" s="41"/>
      <c r="AB4" s="41"/>
      <c r="AC4" s="41"/>
      <c r="AD4" s="41"/>
      <c r="AE4" s="50"/>
      <c r="AF4" s="41"/>
      <c r="AG4" s="41"/>
      <c r="AH4" s="41"/>
      <c r="AI4" s="41"/>
      <c r="AJ4" s="41"/>
    </row>
    <row r="5" spans="1:36" s="19" customFormat="1" ht="66" customHeight="1" x14ac:dyDescent="0.35">
      <c r="A5" s="99"/>
      <c r="B5" s="91" t="s">
        <v>14</v>
      </c>
      <c r="C5" s="92"/>
      <c r="D5" s="93"/>
      <c r="E5" s="91" t="s">
        <v>36</v>
      </c>
      <c r="F5" s="92"/>
      <c r="G5" s="93"/>
      <c r="H5" s="91" t="s">
        <v>15</v>
      </c>
      <c r="I5" s="92"/>
      <c r="J5" s="93"/>
      <c r="K5" s="91" t="s">
        <v>16</v>
      </c>
      <c r="L5" s="92"/>
      <c r="M5" s="93"/>
      <c r="N5" s="91" t="s">
        <v>17</v>
      </c>
      <c r="O5" s="92"/>
      <c r="P5" s="93"/>
      <c r="Q5" s="96" t="s">
        <v>10</v>
      </c>
      <c r="R5" s="97"/>
      <c r="S5" s="98"/>
      <c r="T5" s="88" t="s">
        <v>11</v>
      </c>
      <c r="U5" s="89"/>
      <c r="V5" s="90"/>
      <c r="W5" s="51"/>
      <c r="X5" s="70"/>
      <c r="Y5" s="70"/>
      <c r="Z5" s="70"/>
      <c r="AA5" s="70"/>
      <c r="AB5" s="70"/>
      <c r="AC5" s="70"/>
      <c r="AD5" s="70"/>
      <c r="AE5" s="51"/>
      <c r="AF5" s="42"/>
      <c r="AG5" s="42"/>
      <c r="AH5" s="42"/>
      <c r="AI5" s="42"/>
      <c r="AJ5" s="42"/>
    </row>
    <row r="6" spans="1:36" s="22" customFormat="1" ht="50.25" customHeight="1" x14ac:dyDescent="0.3">
      <c r="A6" s="99"/>
      <c r="B6" s="20" t="s">
        <v>18</v>
      </c>
      <c r="C6" s="21" t="s">
        <v>12</v>
      </c>
      <c r="D6" s="21" t="s">
        <v>13</v>
      </c>
      <c r="E6" s="20" t="s">
        <v>18</v>
      </c>
      <c r="F6" s="21" t="s">
        <v>12</v>
      </c>
      <c r="G6" s="21" t="s">
        <v>13</v>
      </c>
      <c r="H6" s="20" t="s">
        <v>18</v>
      </c>
      <c r="I6" s="21" t="s">
        <v>12</v>
      </c>
      <c r="J6" s="21" t="s">
        <v>13</v>
      </c>
      <c r="K6" s="20" t="s">
        <v>18</v>
      </c>
      <c r="L6" s="21" t="s">
        <v>12</v>
      </c>
      <c r="M6" s="21" t="s">
        <v>13</v>
      </c>
      <c r="N6" s="20" t="s">
        <v>18</v>
      </c>
      <c r="O6" s="21" t="s">
        <v>12</v>
      </c>
      <c r="P6" s="21" t="s">
        <v>13</v>
      </c>
      <c r="Q6" s="20" t="s">
        <v>18</v>
      </c>
      <c r="R6" s="21" t="s">
        <v>12</v>
      </c>
      <c r="S6" s="21" t="s">
        <v>13</v>
      </c>
      <c r="T6" s="20" t="s">
        <v>18</v>
      </c>
      <c r="U6" s="21" t="s">
        <v>12</v>
      </c>
      <c r="V6" s="21" t="s">
        <v>13</v>
      </c>
      <c r="W6" s="69"/>
      <c r="X6" s="71">
        <v>3</v>
      </c>
      <c r="Y6" s="71"/>
      <c r="Z6" s="71">
        <v>6</v>
      </c>
      <c r="AA6" s="71"/>
      <c r="AB6" s="71">
        <v>9</v>
      </c>
      <c r="AC6" s="71"/>
      <c r="AD6" s="71"/>
      <c r="AE6" s="69"/>
      <c r="AF6" s="43"/>
      <c r="AG6" s="43"/>
      <c r="AH6" s="43"/>
      <c r="AI6" s="43"/>
      <c r="AJ6" s="43"/>
    </row>
    <row r="7" spans="1:36" s="25" customFormat="1" ht="9.75" customHeight="1" x14ac:dyDescent="0.25">
      <c r="A7" s="23" t="s">
        <v>7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47"/>
      <c r="X7" s="72"/>
      <c r="Y7" s="72"/>
      <c r="Z7" s="72"/>
      <c r="AA7" s="72"/>
      <c r="AB7" s="72"/>
      <c r="AC7" s="72"/>
      <c r="AD7" s="72"/>
      <c r="AE7" s="47"/>
      <c r="AF7" s="44"/>
      <c r="AG7" s="44"/>
      <c r="AH7" s="44"/>
      <c r="AI7" s="44"/>
      <c r="AJ7" s="44"/>
    </row>
    <row r="8" spans="1:36" s="26" customFormat="1" ht="18.75" customHeight="1" x14ac:dyDescent="0.2">
      <c r="A8" s="66" t="s">
        <v>18</v>
      </c>
      <c r="B8" s="55">
        <f>SUM(B9:B26)</f>
        <v>20181</v>
      </c>
      <c r="C8" s="56">
        <f>100-D8</f>
        <v>43.6</v>
      </c>
      <c r="D8" s="56">
        <f t="shared" ref="D8:D22" si="0">ROUND(X8/B8*100,1)</f>
        <v>56.4</v>
      </c>
      <c r="E8" s="55">
        <f>SUM(E9:E26)</f>
        <v>17174</v>
      </c>
      <c r="F8" s="56">
        <f>100-G8</f>
        <v>45.5</v>
      </c>
      <c r="G8" s="56">
        <f>ROUND(Y8/E8*100,1)</f>
        <v>54.5</v>
      </c>
      <c r="H8" s="55">
        <f>SUM(H9:H26)</f>
        <v>1207</v>
      </c>
      <c r="I8" s="56">
        <f>100-J8</f>
        <v>48.4</v>
      </c>
      <c r="J8" s="56">
        <f>ROUND(Z8/H8*100,1)</f>
        <v>51.6</v>
      </c>
      <c r="K8" s="55">
        <f>SUM(K9:K26)</f>
        <v>2206</v>
      </c>
      <c r="L8" s="56">
        <f>100-M8</f>
        <v>28.799999999999997</v>
      </c>
      <c r="M8" s="56">
        <f>ROUND(AA8/K8*100,1)</f>
        <v>71.2</v>
      </c>
      <c r="N8" s="55">
        <f>SUM(N9:N26)</f>
        <v>19771</v>
      </c>
      <c r="O8" s="56">
        <f>100-P8</f>
        <v>43.3</v>
      </c>
      <c r="P8" s="56">
        <f>ROUND(AB8/N8*100,1)</f>
        <v>56.7</v>
      </c>
      <c r="Q8" s="55">
        <f>SUM(Q9:Q26)</f>
        <v>7914</v>
      </c>
      <c r="R8" s="56">
        <f>100-S8</f>
        <v>44</v>
      </c>
      <c r="S8" s="56">
        <f>ROUND(AC8/Q8*100,1)</f>
        <v>56</v>
      </c>
      <c r="T8" s="55">
        <f>SUM(T9:T26)</f>
        <v>6634</v>
      </c>
      <c r="U8" s="56">
        <f>100-V8</f>
        <v>41.5</v>
      </c>
      <c r="V8" s="56">
        <f>ROUND(AD8/T8*100,1)</f>
        <v>58.5</v>
      </c>
      <c r="W8" s="63"/>
      <c r="X8" s="72">
        <f t="shared" ref="X8:AD8" si="1">SUM(X9:X26)</f>
        <v>11390</v>
      </c>
      <c r="Y8" s="72">
        <f t="shared" si="1"/>
        <v>9354</v>
      </c>
      <c r="Z8" s="72">
        <f t="shared" si="1"/>
        <v>623</v>
      </c>
      <c r="AA8" s="72">
        <f t="shared" si="1"/>
        <v>1571</v>
      </c>
      <c r="AB8" s="72">
        <f t="shared" si="1"/>
        <v>11203</v>
      </c>
      <c r="AC8" s="72">
        <f t="shared" si="1"/>
        <v>4432</v>
      </c>
      <c r="AD8" s="72">
        <f t="shared" si="1"/>
        <v>3878</v>
      </c>
      <c r="AE8" s="72"/>
      <c r="AF8" s="63"/>
      <c r="AG8" s="64"/>
      <c r="AH8" s="65"/>
      <c r="AI8" s="64"/>
      <c r="AJ8" s="65"/>
    </row>
    <row r="9" spans="1:36" s="26" customFormat="1" ht="18.75" customHeight="1" x14ac:dyDescent="0.25">
      <c r="A9" s="67" t="s">
        <v>19</v>
      </c>
      <c r="B9" s="57">
        <v>1258</v>
      </c>
      <c r="C9" s="58">
        <f t="shared" ref="C9:C26" si="2">100-D9</f>
        <v>59.3</v>
      </c>
      <c r="D9" s="58">
        <f t="shared" si="0"/>
        <v>40.700000000000003</v>
      </c>
      <c r="E9" s="59">
        <v>626</v>
      </c>
      <c r="F9" s="58">
        <f t="shared" ref="F9:F26" si="3">100-G9</f>
        <v>55.1</v>
      </c>
      <c r="G9" s="58">
        <f t="shared" ref="G9:G26" si="4">ROUND(Y9/E9*100,1)</f>
        <v>44.9</v>
      </c>
      <c r="H9" s="59">
        <v>102</v>
      </c>
      <c r="I9" s="58">
        <f t="shared" ref="I9:I26" si="5">100-J9</f>
        <v>48</v>
      </c>
      <c r="J9" s="58">
        <f t="shared" ref="J9:J26" si="6">ROUND(Z9/H9*100,1)</f>
        <v>52</v>
      </c>
      <c r="K9" s="59">
        <v>198</v>
      </c>
      <c r="L9" s="58">
        <f t="shared" ref="L9:L26" si="7">100-M9</f>
        <v>14.099999999999994</v>
      </c>
      <c r="M9" s="58">
        <f t="shared" ref="M9:M26" si="8">ROUND(AA9/K9*100,1)</f>
        <v>85.9</v>
      </c>
      <c r="N9" s="60">
        <v>1215</v>
      </c>
      <c r="O9" s="58">
        <f t="shared" ref="O9:O26" si="9">100-P9</f>
        <v>58.9</v>
      </c>
      <c r="P9" s="58">
        <f t="shared" ref="P9:P26" si="10">ROUND(AB9/N9*100,1)</f>
        <v>41.1</v>
      </c>
      <c r="Q9" s="60">
        <v>563</v>
      </c>
      <c r="R9" s="58">
        <f t="shared" ref="R9:R26" si="11">100-S9</f>
        <v>61.6</v>
      </c>
      <c r="S9" s="58">
        <f t="shared" ref="S9:S26" si="12">ROUND(AC9/Q9*100,1)</f>
        <v>38.4</v>
      </c>
      <c r="T9" s="59">
        <v>442</v>
      </c>
      <c r="U9" s="58">
        <f t="shared" ref="U9:U26" si="13">100-V9</f>
        <v>58.6</v>
      </c>
      <c r="V9" s="58">
        <f t="shared" ref="V9:V26" si="14">ROUND(AD9/T9*100,1)</f>
        <v>41.4</v>
      </c>
      <c r="W9" s="47"/>
      <c r="X9" s="72">
        <v>512</v>
      </c>
      <c r="Y9" s="72">
        <f>X29+Y29</f>
        <v>281</v>
      </c>
      <c r="Z9" s="72">
        <v>53</v>
      </c>
      <c r="AA9" s="72">
        <f>AA29+AB29+AC29</f>
        <v>170</v>
      </c>
      <c r="AB9" s="72">
        <v>499</v>
      </c>
      <c r="AC9" s="72">
        <v>216</v>
      </c>
      <c r="AD9" s="72">
        <v>183</v>
      </c>
      <c r="AE9" s="100"/>
      <c r="AF9" s="48"/>
      <c r="AG9" s="47"/>
      <c r="AH9" s="48"/>
      <c r="AI9" s="47"/>
      <c r="AJ9" s="48"/>
    </row>
    <row r="10" spans="1:36" s="26" customFormat="1" ht="18.75" customHeight="1" x14ac:dyDescent="0.25">
      <c r="A10" s="67" t="s">
        <v>20</v>
      </c>
      <c r="B10" s="57">
        <v>1310</v>
      </c>
      <c r="C10" s="58">
        <f t="shared" si="2"/>
        <v>36</v>
      </c>
      <c r="D10" s="58">
        <f t="shared" si="0"/>
        <v>64</v>
      </c>
      <c r="E10" s="59">
        <v>994</v>
      </c>
      <c r="F10" s="58">
        <f t="shared" si="3"/>
        <v>39.6</v>
      </c>
      <c r="G10" s="58">
        <f t="shared" si="4"/>
        <v>60.4</v>
      </c>
      <c r="H10" s="59">
        <v>78</v>
      </c>
      <c r="I10" s="58">
        <f t="shared" si="5"/>
        <v>42.3</v>
      </c>
      <c r="J10" s="58">
        <f t="shared" si="6"/>
        <v>57.7</v>
      </c>
      <c r="K10" s="59">
        <v>139</v>
      </c>
      <c r="L10" s="58">
        <f t="shared" si="7"/>
        <v>20.099999999999994</v>
      </c>
      <c r="M10" s="58">
        <f t="shared" si="8"/>
        <v>79.900000000000006</v>
      </c>
      <c r="N10" s="60">
        <v>1285</v>
      </c>
      <c r="O10" s="58">
        <f t="shared" si="9"/>
        <v>35.900000000000006</v>
      </c>
      <c r="P10" s="58">
        <f t="shared" si="10"/>
        <v>64.099999999999994</v>
      </c>
      <c r="Q10" s="60">
        <v>597</v>
      </c>
      <c r="R10" s="58">
        <f t="shared" si="11"/>
        <v>34.799999999999997</v>
      </c>
      <c r="S10" s="58">
        <f t="shared" si="12"/>
        <v>65.2</v>
      </c>
      <c r="T10" s="59">
        <v>511</v>
      </c>
      <c r="U10" s="58">
        <f t="shared" si="13"/>
        <v>33.700000000000003</v>
      </c>
      <c r="V10" s="58">
        <f t="shared" si="14"/>
        <v>66.3</v>
      </c>
      <c r="W10" s="47"/>
      <c r="X10" s="72">
        <v>839</v>
      </c>
      <c r="Y10" s="72">
        <f t="shared" ref="Y10:Y26" si="15">X30+Y30</f>
        <v>600</v>
      </c>
      <c r="Z10" s="72">
        <v>45</v>
      </c>
      <c r="AA10" s="72">
        <f t="shared" ref="AA10:AA26" si="16">AA30+AB30+AC30</f>
        <v>111</v>
      </c>
      <c r="AB10" s="72">
        <v>824</v>
      </c>
      <c r="AC10" s="72">
        <v>389</v>
      </c>
      <c r="AD10" s="72">
        <v>339</v>
      </c>
      <c r="AE10" s="101"/>
      <c r="AF10" s="48"/>
      <c r="AG10" s="47"/>
      <c r="AH10" s="48"/>
      <c r="AI10" s="47"/>
      <c r="AJ10" s="48"/>
    </row>
    <row r="11" spans="1:36" s="26" customFormat="1" ht="18.75" customHeight="1" x14ac:dyDescent="0.25">
      <c r="A11" s="67" t="s">
        <v>21</v>
      </c>
      <c r="B11" s="57">
        <v>1200</v>
      </c>
      <c r="C11" s="58">
        <f t="shared" si="2"/>
        <v>26.599999999999994</v>
      </c>
      <c r="D11" s="58">
        <f t="shared" si="0"/>
        <v>73.400000000000006</v>
      </c>
      <c r="E11" s="59">
        <v>1140</v>
      </c>
      <c r="F11" s="58">
        <f t="shared" si="3"/>
        <v>27.200000000000003</v>
      </c>
      <c r="G11" s="58">
        <f t="shared" si="4"/>
        <v>72.8</v>
      </c>
      <c r="H11" s="59">
        <v>26</v>
      </c>
      <c r="I11" s="58">
        <f t="shared" si="5"/>
        <v>46.2</v>
      </c>
      <c r="J11" s="58">
        <f t="shared" si="6"/>
        <v>53.8</v>
      </c>
      <c r="K11" s="59">
        <v>322</v>
      </c>
      <c r="L11" s="58">
        <f t="shared" si="7"/>
        <v>17.700000000000003</v>
      </c>
      <c r="M11" s="58">
        <f t="shared" si="8"/>
        <v>82.3</v>
      </c>
      <c r="N11" s="60">
        <v>1176</v>
      </c>
      <c r="O11" s="58">
        <f t="shared" si="9"/>
        <v>26.400000000000006</v>
      </c>
      <c r="P11" s="58">
        <f t="shared" si="10"/>
        <v>73.599999999999994</v>
      </c>
      <c r="Q11" s="60">
        <v>422</v>
      </c>
      <c r="R11" s="58">
        <f t="shared" si="11"/>
        <v>25.799999999999997</v>
      </c>
      <c r="S11" s="58">
        <f t="shared" si="12"/>
        <v>74.2</v>
      </c>
      <c r="T11" s="59">
        <v>378</v>
      </c>
      <c r="U11" s="58">
        <f t="shared" si="13"/>
        <v>24.900000000000006</v>
      </c>
      <c r="V11" s="58">
        <f t="shared" si="14"/>
        <v>75.099999999999994</v>
      </c>
      <c r="W11" s="47"/>
      <c r="X11" s="72">
        <v>881</v>
      </c>
      <c r="Y11" s="72">
        <f t="shared" si="15"/>
        <v>830</v>
      </c>
      <c r="Z11" s="72">
        <v>14</v>
      </c>
      <c r="AA11" s="72">
        <f t="shared" si="16"/>
        <v>265</v>
      </c>
      <c r="AB11" s="72">
        <v>865</v>
      </c>
      <c r="AC11" s="72">
        <v>313</v>
      </c>
      <c r="AD11" s="72">
        <v>284</v>
      </c>
      <c r="AE11" s="101"/>
      <c r="AF11" s="48"/>
      <c r="AG11" s="47"/>
      <c r="AH11" s="48"/>
      <c r="AI11" s="47"/>
      <c r="AJ11" s="48"/>
    </row>
    <row r="12" spans="1:36" s="26" customFormat="1" ht="18.75" customHeight="1" x14ac:dyDescent="0.25">
      <c r="A12" s="67" t="s">
        <v>22</v>
      </c>
      <c r="B12" s="57">
        <v>1773</v>
      </c>
      <c r="C12" s="58">
        <f t="shared" si="2"/>
        <v>35.700000000000003</v>
      </c>
      <c r="D12" s="58">
        <f t="shared" si="0"/>
        <v>64.3</v>
      </c>
      <c r="E12" s="59">
        <v>1338</v>
      </c>
      <c r="F12" s="58">
        <f t="shared" si="3"/>
        <v>28.099999999999994</v>
      </c>
      <c r="G12" s="58">
        <f t="shared" si="4"/>
        <v>71.900000000000006</v>
      </c>
      <c r="H12" s="59">
        <v>71</v>
      </c>
      <c r="I12" s="58">
        <f t="shared" si="5"/>
        <v>32.400000000000006</v>
      </c>
      <c r="J12" s="58">
        <f t="shared" si="6"/>
        <v>67.599999999999994</v>
      </c>
      <c r="K12" s="59">
        <v>163</v>
      </c>
      <c r="L12" s="58">
        <f t="shared" si="7"/>
        <v>24.5</v>
      </c>
      <c r="M12" s="58">
        <f t="shared" si="8"/>
        <v>75.5</v>
      </c>
      <c r="N12" s="60">
        <v>1743</v>
      </c>
      <c r="O12" s="58">
        <f t="shared" si="9"/>
        <v>35.299999999999997</v>
      </c>
      <c r="P12" s="58">
        <f t="shared" si="10"/>
        <v>64.7</v>
      </c>
      <c r="Q12" s="60">
        <v>522</v>
      </c>
      <c r="R12" s="58">
        <f t="shared" si="11"/>
        <v>40.200000000000003</v>
      </c>
      <c r="S12" s="58">
        <f t="shared" si="12"/>
        <v>59.8</v>
      </c>
      <c r="T12" s="59">
        <v>472</v>
      </c>
      <c r="U12" s="58">
        <f t="shared" si="13"/>
        <v>40</v>
      </c>
      <c r="V12" s="58">
        <f t="shared" si="14"/>
        <v>60</v>
      </c>
      <c r="W12" s="47"/>
      <c r="X12" s="72">
        <v>1140</v>
      </c>
      <c r="Y12" s="72">
        <f t="shared" si="15"/>
        <v>962</v>
      </c>
      <c r="Z12" s="72">
        <v>48</v>
      </c>
      <c r="AA12" s="72">
        <f t="shared" si="16"/>
        <v>123</v>
      </c>
      <c r="AB12" s="72">
        <v>1128</v>
      </c>
      <c r="AC12" s="72">
        <v>312</v>
      </c>
      <c r="AD12" s="72">
        <v>283</v>
      </c>
      <c r="AE12" s="101"/>
      <c r="AF12" s="48"/>
      <c r="AG12" s="47"/>
      <c r="AH12" s="48"/>
      <c r="AI12" s="47"/>
      <c r="AJ12" s="48"/>
    </row>
    <row r="13" spans="1:36" s="26" customFormat="1" ht="18.75" customHeight="1" x14ac:dyDescent="0.25">
      <c r="A13" s="67" t="s">
        <v>23</v>
      </c>
      <c r="B13" s="57">
        <v>821</v>
      </c>
      <c r="C13" s="58">
        <f t="shared" si="2"/>
        <v>36.299999999999997</v>
      </c>
      <c r="D13" s="58">
        <f t="shared" si="0"/>
        <v>63.7</v>
      </c>
      <c r="E13" s="59">
        <v>478</v>
      </c>
      <c r="F13" s="58">
        <f t="shared" si="3"/>
        <v>32.200000000000003</v>
      </c>
      <c r="G13" s="58">
        <f t="shared" si="4"/>
        <v>67.8</v>
      </c>
      <c r="H13" s="59">
        <v>20</v>
      </c>
      <c r="I13" s="58">
        <f t="shared" si="5"/>
        <v>10</v>
      </c>
      <c r="J13" s="58">
        <f t="shared" si="6"/>
        <v>90</v>
      </c>
      <c r="K13" s="59">
        <v>126</v>
      </c>
      <c r="L13" s="58">
        <f t="shared" si="7"/>
        <v>8.7000000000000028</v>
      </c>
      <c r="M13" s="58">
        <f t="shared" si="8"/>
        <v>91.3</v>
      </c>
      <c r="N13" s="60">
        <v>807</v>
      </c>
      <c r="O13" s="58">
        <f t="shared" si="9"/>
        <v>36.299999999999997</v>
      </c>
      <c r="P13" s="58">
        <f t="shared" si="10"/>
        <v>63.7</v>
      </c>
      <c r="Q13" s="60">
        <v>392</v>
      </c>
      <c r="R13" s="58">
        <f t="shared" si="11"/>
        <v>39</v>
      </c>
      <c r="S13" s="58">
        <f t="shared" si="12"/>
        <v>61</v>
      </c>
      <c r="T13" s="59">
        <v>339</v>
      </c>
      <c r="U13" s="58">
        <f t="shared" si="13"/>
        <v>38.6</v>
      </c>
      <c r="V13" s="58">
        <f t="shared" si="14"/>
        <v>61.4</v>
      </c>
      <c r="W13" s="47"/>
      <c r="X13" s="72">
        <v>523</v>
      </c>
      <c r="Y13" s="72">
        <f t="shared" si="15"/>
        <v>324</v>
      </c>
      <c r="Z13" s="72">
        <v>18</v>
      </c>
      <c r="AA13" s="72">
        <f t="shared" si="16"/>
        <v>115</v>
      </c>
      <c r="AB13" s="72">
        <v>514</v>
      </c>
      <c r="AC13" s="72">
        <v>239</v>
      </c>
      <c r="AD13" s="72">
        <v>208</v>
      </c>
      <c r="AE13" s="101"/>
      <c r="AF13" s="48"/>
      <c r="AG13" s="47"/>
      <c r="AH13" s="48"/>
      <c r="AI13" s="47"/>
      <c r="AJ13" s="48"/>
    </row>
    <row r="14" spans="1:36" s="26" customFormat="1" ht="18.75" customHeight="1" x14ac:dyDescent="0.25">
      <c r="A14" s="67" t="s">
        <v>24</v>
      </c>
      <c r="B14" s="57">
        <v>941</v>
      </c>
      <c r="C14" s="58">
        <f t="shared" si="2"/>
        <v>41.4</v>
      </c>
      <c r="D14" s="58">
        <f t="shared" si="0"/>
        <v>58.6</v>
      </c>
      <c r="E14" s="59">
        <v>941</v>
      </c>
      <c r="F14" s="58">
        <f t="shared" si="3"/>
        <v>43</v>
      </c>
      <c r="G14" s="58">
        <f t="shared" si="4"/>
        <v>57</v>
      </c>
      <c r="H14" s="59">
        <v>79</v>
      </c>
      <c r="I14" s="58">
        <f t="shared" si="5"/>
        <v>57</v>
      </c>
      <c r="J14" s="58">
        <f t="shared" si="6"/>
        <v>43</v>
      </c>
      <c r="K14" s="59">
        <v>140</v>
      </c>
      <c r="L14" s="58">
        <f t="shared" si="7"/>
        <v>30</v>
      </c>
      <c r="M14" s="58">
        <f t="shared" si="8"/>
        <v>70</v>
      </c>
      <c r="N14" s="60">
        <v>928</v>
      </c>
      <c r="O14" s="58">
        <f t="shared" si="9"/>
        <v>41.4</v>
      </c>
      <c r="P14" s="58">
        <f t="shared" si="10"/>
        <v>58.6</v>
      </c>
      <c r="Q14" s="60">
        <v>374</v>
      </c>
      <c r="R14" s="58">
        <f t="shared" si="11"/>
        <v>43.9</v>
      </c>
      <c r="S14" s="58">
        <f t="shared" si="12"/>
        <v>56.1</v>
      </c>
      <c r="T14" s="59">
        <v>337</v>
      </c>
      <c r="U14" s="58">
        <f t="shared" si="13"/>
        <v>43</v>
      </c>
      <c r="V14" s="58">
        <f t="shared" si="14"/>
        <v>57</v>
      </c>
      <c r="W14" s="47"/>
      <c r="X14" s="72">
        <v>551</v>
      </c>
      <c r="Y14" s="72">
        <f t="shared" si="15"/>
        <v>536</v>
      </c>
      <c r="Z14" s="72">
        <v>34</v>
      </c>
      <c r="AA14" s="72">
        <f t="shared" si="16"/>
        <v>98</v>
      </c>
      <c r="AB14" s="72">
        <v>544</v>
      </c>
      <c r="AC14" s="72">
        <v>210</v>
      </c>
      <c r="AD14" s="72">
        <v>192</v>
      </c>
      <c r="AE14" s="101"/>
      <c r="AF14" s="48"/>
      <c r="AG14" s="47"/>
      <c r="AH14" s="48"/>
      <c r="AI14" s="47"/>
      <c r="AJ14" s="48"/>
    </row>
    <row r="15" spans="1:36" s="26" customFormat="1" ht="18.75" customHeight="1" x14ac:dyDescent="0.25">
      <c r="A15" s="67" t="s">
        <v>25</v>
      </c>
      <c r="B15" s="57">
        <v>1270</v>
      </c>
      <c r="C15" s="58">
        <f t="shared" si="2"/>
        <v>19.700000000000003</v>
      </c>
      <c r="D15" s="58">
        <f t="shared" si="0"/>
        <v>80.3</v>
      </c>
      <c r="E15" s="59">
        <v>571</v>
      </c>
      <c r="F15" s="58">
        <f t="shared" si="3"/>
        <v>25.900000000000006</v>
      </c>
      <c r="G15" s="58">
        <f t="shared" si="4"/>
        <v>74.099999999999994</v>
      </c>
      <c r="H15" s="59">
        <v>68</v>
      </c>
      <c r="I15" s="58">
        <f t="shared" si="5"/>
        <v>22.099999999999994</v>
      </c>
      <c r="J15" s="58">
        <f t="shared" si="6"/>
        <v>77.900000000000006</v>
      </c>
      <c r="K15" s="59">
        <v>48</v>
      </c>
      <c r="L15" s="58">
        <f t="shared" si="7"/>
        <v>12.5</v>
      </c>
      <c r="M15" s="58">
        <f t="shared" si="8"/>
        <v>87.5</v>
      </c>
      <c r="N15" s="60">
        <v>1261</v>
      </c>
      <c r="O15" s="58">
        <f t="shared" si="9"/>
        <v>19.599999999999994</v>
      </c>
      <c r="P15" s="58">
        <f t="shared" si="10"/>
        <v>80.400000000000006</v>
      </c>
      <c r="Q15" s="60">
        <v>624</v>
      </c>
      <c r="R15" s="58">
        <f t="shared" si="11"/>
        <v>19.900000000000006</v>
      </c>
      <c r="S15" s="58">
        <f t="shared" si="12"/>
        <v>80.099999999999994</v>
      </c>
      <c r="T15" s="59">
        <v>516</v>
      </c>
      <c r="U15" s="58">
        <f t="shared" si="13"/>
        <v>17.599999999999994</v>
      </c>
      <c r="V15" s="58">
        <f t="shared" si="14"/>
        <v>82.4</v>
      </c>
      <c r="W15" s="47"/>
      <c r="X15" s="72">
        <v>1020</v>
      </c>
      <c r="Y15" s="72">
        <f t="shared" si="15"/>
        <v>423</v>
      </c>
      <c r="Z15" s="72">
        <v>53</v>
      </c>
      <c r="AA15" s="72">
        <f t="shared" si="16"/>
        <v>42</v>
      </c>
      <c r="AB15" s="72">
        <v>1014</v>
      </c>
      <c r="AC15" s="72">
        <v>500</v>
      </c>
      <c r="AD15" s="72">
        <v>425</v>
      </c>
      <c r="AE15" s="101"/>
      <c r="AF15" s="48"/>
      <c r="AG15" s="47"/>
      <c r="AH15" s="48"/>
      <c r="AI15" s="47"/>
      <c r="AJ15" s="48"/>
    </row>
    <row r="16" spans="1:36" s="26" customFormat="1" ht="18.75" customHeight="1" x14ac:dyDescent="0.25">
      <c r="A16" s="67" t="s">
        <v>26</v>
      </c>
      <c r="B16" s="57">
        <v>848</v>
      </c>
      <c r="C16" s="58">
        <f t="shared" si="2"/>
        <v>43.7</v>
      </c>
      <c r="D16" s="58">
        <f t="shared" si="0"/>
        <v>56.3</v>
      </c>
      <c r="E16" s="59">
        <v>571</v>
      </c>
      <c r="F16" s="58">
        <f t="shared" si="3"/>
        <v>45.5</v>
      </c>
      <c r="G16" s="58">
        <f t="shared" si="4"/>
        <v>54.5</v>
      </c>
      <c r="H16" s="59">
        <v>34</v>
      </c>
      <c r="I16" s="58">
        <f t="shared" si="5"/>
        <v>38.200000000000003</v>
      </c>
      <c r="J16" s="58">
        <f t="shared" si="6"/>
        <v>61.8</v>
      </c>
      <c r="K16" s="59">
        <v>83</v>
      </c>
      <c r="L16" s="58">
        <f t="shared" si="7"/>
        <v>37.299999999999997</v>
      </c>
      <c r="M16" s="58">
        <f t="shared" si="8"/>
        <v>62.7</v>
      </c>
      <c r="N16" s="60">
        <v>817</v>
      </c>
      <c r="O16" s="58">
        <f t="shared" si="9"/>
        <v>43.6</v>
      </c>
      <c r="P16" s="58">
        <f t="shared" si="10"/>
        <v>56.4</v>
      </c>
      <c r="Q16" s="60">
        <v>344</v>
      </c>
      <c r="R16" s="58">
        <f t="shared" si="11"/>
        <v>38.700000000000003</v>
      </c>
      <c r="S16" s="58">
        <f t="shared" si="12"/>
        <v>61.3</v>
      </c>
      <c r="T16" s="59">
        <v>302</v>
      </c>
      <c r="U16" s="58">
        <f t="shared" si="13"/>
        <v>37.4</v>
      </c>
      <c r="V16" s="58">
        <f t="shared" si="14"/>
        <v>62.6</v>
      </c>
      <c r="W16" s="47"/>
      <c r="X16" s="72">
        <v>477</v>
      </c>
      <c r="Y16" s="72">
        <f t="shared" si="15"/>
        <v>311</v>
      </c>
      <c r="Z16" s="72">
        <v>21</v>
      </c>
      <c r="AA16" s="72">
        <f t="shared" si="16"/>
        <v>52</v>
      </c>
      <c r="AB16" s="72">
        <v>461</v>
      </c>
      <c r="AC16" s="72">
        <v>211</v>
      </c>
      <c r="AD16" s="72">
        <v>189</v>
      </c>
      <c r="AE16" s="101"/>
      <c r="AF16" s="48"/>
      <c r="AG16" s="47"/>
      <c r="AH16" s="48"/>
      <c r="AI16" s="47"/>
      <c r="AJ16" s="48"/>
    </row>
    <row r="17" spans="1:36" s="26" customFormat="1" ht="18.75" customHeight="1" x14ac:dyDescent="0.25">
      <c r="A17" s="67" t="s">
        <v>27</v>
      </c>
      <c r="B17" s="57">
        <v>1977</v>
      </c>
      <c r="C17" s="58">
        <f t="shared" si="2"/>
        <v>43.9</v>
      </c>
      <c r="D17" s="58">
        <f t="shared" si="0"/>
        <v>56.1</v>
      </c>
      <c r="E17" s="59">
        <v>1468</v>
      </c>
      <c r="F17" s="58">
        <f t="shared" si="3"/>
        <v>58</v>
      </c>
      <c r="G17" s="58">
        <f t="shared" si="4"/>
        <v>42</v>
      </c>
      <c r="H17" s="59">
        <v>102</v>
      </c>
      <c r="I17" s="58">
        <f t="shared" si="5"/>
        <v>57.8</v>
      </c>
      <c r="J17" s="58">
        <f t="shared" si="6"/>
        <v>42.2</v>
      </c>
      <c r="K17" s="59">
        <v>192</v>
      </c>
      <c r="L17" s="58">
        <f t="shared" si="7"/>
        <v>51.6</v>
      </c>
      <c r="M17" s="58">
        <f t="shared" si="8"/>
        <v>48.4</v>
      </c>
      <c r="N17" s="60">
        <v>1956</v>
      </c>
      <c r="O17" s="58">
        <f t="shared" si="9"/>
        <v>43.8</v>
      </c>
      <c r="P17" s="58">
        <f t="shared" si="10"/>
        <v>56.2</v>
      </c>
      <c r="Q17" s="60">
        <v>833</v>
      </c>
      <c r="R17" s="58">
        <f t="shared" si="11"/>
        <v>38.4</v>
      </c>
      <c r="S17" s="58">
        <f t="shared" si="12"/>
        <v>61.6</v>
      </c>
      <c r="T17" s="59">
        <v>744</v>
      </c>
      <c r="U17" s="58">
        <f t="shared" si="13"/>
        <v>36.799999999999997</v>
      </c>
      <c r="V17" s="58">
        <f t="shared" si="14"/>
        <v>63.2</v>
      </c>
      <c r="W17" s="47"/>
      <c r="X17" s="72">
        <v>1110</v>
      </c>
      <c r="Y17" s="72">
        <f t="shared" si="15"/>
        <v>616</v>
      </c>
      <c r="Z17" s="72">
        <v>43</v>
      </c>
      <c r="AA17" s="72">
        <f t="shared" si="16"/>
        <v>93</v>
      </c>
      <c r="AB17" s="72">
        <v>1100</v>
      </c>
      <c r="AC17" s="72">
        <v>513</v>
      </c>
      <c r="AD17" s="72">
        <v>470</v>
      </c>
      <c r="AE17" s="101"/>
      <c r="AF17" s="48"/>
      <c r="AG17" s="47"/>
      <c r="AH17" s="48"/>
      <c r="AI17" s="47"/>
      <c r="AJ17" s="48"/>
    </row>
    <row r="18" spans="1:36" s="26" customFormat="1" ht="18.75" customHeight="1" x14ac:dyDescent="0.25">
      <c r="A18" s="67" t="s">
        <v>28</v>
      </c>
      <c r="B18" s="57">
        <v>763</v>
      </c>
      <c r="C18" s="58">
        <f t="shared" si="2"/>
        <v>32.200000000000003</v>
      </c>
      <c r="D18" s="58">
        <f t="shared" si="0"/>
        <v>67.8</v>
      </c>
      <c r="E18" s="59">
        <v>649</v>
      </c>
      <c r="F18" s="58">
        <f t="shared" si="3"/>
        <v>38.5</v>
      </c>
      <c r="G18" s="58">
        <f t="shared" si="4"/>
        <v>61.5</v>
      </c>
      <c r="H18" s="59">
        <v>47</v>
      </c>
      <c r="I18" s="58">
        <f t="shared" si="5"/>
        <v>31.900000000000006</v>
      </c>
      <c r="J18" s="58">
        <f t="shared" si="6"/>
        <v>68.099999999999994</v>
      </c>
      <c r="K18" s="59">
        <v>115</v>
      </c>
      <c r="L18" s="58">
        <f t="shared" si="7"/>
        <v>34.799999999999997</v>
      </c>
      <c r="M18" s="58">
        <f t="shared" si="8"/>
        <v>65.2</v>
      </c>
      <c r="N18" s="60">
        <v>755</v>
      </c>
      <c r="O18" s="58">
        <f t="shared" si="9"/>
        <v>32.099999999999994</v>
      </c>
      <c r="P18" s="58">
        <f t="shared" si="10"/>
        <v>67.900000000000006</v>
      </c>
      <c r="Q18" s="60">
        <v>254</v>
      </c>
      <c r="R18" s="58">
        <f t="shared" si="11"/>
        <v>30.299999999999997</v>
      </c>
      <c r="S18" s="58">
        <f t="shared" si="12"/>
        <v>69.7</v>
      </c>
      <c r="T18" s="59">
        <v>237</v>
      </c>
      <c r="U18" s="58">
        <f t="shared" si="13"/>
        <v>30</v>
      </c>
      <c r="V18" s="58">
        <f t="shared" si="14"/>
        <v>70</v>
      </c>
      <c r="W18" s="47"/>
      <c r="X18" s="72">
        <v>517</v>
      </c>
      <c r="Y18" s="72">
        <f t="shared" si="15"/>
        <v>399</v>
      </c>
      <c r="Z18" s="72">
        <v>32</v>
      </c>
      <c r="AA18" s="72">
        <f t="shared" si="16"/>
        <v>75</v>
      </c>
      <c r="AB18" s="72">
        <v>513</v>
      </c>
      <c r="AC18" s="72">
        <v>177</v>
      </c>
      <c r="AD18" s="72">
        <v>166</v>
      </c>
      <c r="AE18" s="101"/>
      <c r="AF18" s="48"/>
      <c r="AG18" s="47"/>
      <c r="AH18" s="48"/>
      <c r="AI18" s="47"/>
      <c r="AJ18" s="48"/>
    </row>
    <row r="19" spans="1:36" s="26" customFormat="1" ht="18.75" customHeight="1" x14ac:dyDescent="0.25">
      <c r="A19" s="67" t="s">
        <v>29</v>
      </c>
      <c r="B19" s="57">
        <v>386</v>
      </c>
      <c r="C19" s="58">
        <f t="shared" si="2"/>
        <v>24.900000000000006</v>
      </c>
      <c r="D19" s="58">
        <f t="shared" si="0"/>
        <v>75.099999999999994</v>
      </c>
      <c r="E19" s="59">
        <v>306</v>
      </c>
      <c r="F19" s="58">
        <f t="shared" si="3"/>
        <v>22.5</v>
      </c>
      <c r="G19" s="58">
        <f t="shared" si="4"/>
        <v>77.5</v>
      </c>
      <c r="H19" s="59">
        <v>44</v>
      </c>
      <c r="I19" s="58">
        <f t="shared" si="5"/>
        <v>18.200000000000003</v>
      </c>
      <c r="J19" s="58">
        <f t="shared" si="6"/>
        <v>81.8</v>
      </c>
      <c r="K19" s="59">
        <v>42</v>
      </c>
      <c r="L19" s="58">
        <f t="shared" si="7"/>
        <v>40.5</v>
      </c>
      <c r="M19" s="58">
        <f t="shared" si="8"/>
        <v>59.5</v>
      </c>
      <c r="N19" s="60">
        <v>381</v>
      </c>
      <c r="O19" s="58">
        <f t="shared" si="9"/>
        <v>24.900000000000006</v>
      </c>
      <c r="P19" s="58">
        <f t="shared" si="10"/>
        <v>75.099999999999994</v>
      </c>
      <c r="Q19" s="60">
        <v>140</v>
      </c>
      <c r="R19" s="58">
        <f t="shared" si="11"/>
        <v>20.700000000000003</v>
      </c>
      <c r="S19" s="58">
        <f t="shared" si="12"/>
        <v>79.3</v>
      </c>
      <c r="T19" s="59">
        <v>128</v>
      </c>
      <c r="U19" s="58">
        <f t="shared" si="13"/>
        <v>21.099999999999994</v>
      </c>
      <c r="V19" s="58">
        <f t="shared" si="14"/>
        <v>78.900000000000006</v>
      </c>
      <c r="W19" s="47"/>
      <c r="X19" s="72">
        <v>290</v>
      </c>
      <c r="Y19" s="72">
        <f t="shared" si="15"/>
        <v>237</v>
      </c>
      <c r="Z19" s="72">
        <v>36</v>
      </c>
      <c r="AA19" s="72">
        <f t="shared" si="16"/>
        <v>25</v>
      </c>
      <c r="AB19" s="72">
        <v>286</v>
      </c>
      <c r="AC19" s="72">
        <v>111</v>
      </c>
      <c r="AD19" s="72">
        <v>101</v>
      </c>
      <c r="AE19" s="101"/>
      <c r="AF19" s="48"/>
      <c r="AG19" s="47"/>
      <c r="AH19" s="48"/>
      <c r="AI19" s="47"/>
      <c r="AJ19" s="48"/>
    </row>
    <row r="20" spans="1:36" s="26" customFormat="1" ht="18.75" customHeight="1" x14ac:dyDescent="0.25">
      <c r="A20" s="67" t="s">
        <v>30</v>
      </c>
      <c r="B20" s="57">
        <v>899</v>
      </c>
      <c r="C20" s="58">
        <f t="shared" si="2"/>
        <v>29.400000000000006</v>
      </c>
      <c r="D20" s="58">
        <f t="shared" si="0"/>
        <v>70.599999999999994</v>
      </c>
      <c r="E20" s="59">
        <v>764</v>
      </c>
      <c r="F20" s="58">
        <f t="shared" si="3"/>
        <v>27.700000000000003</v>
      </c>
      <c r="G20" s="58">
        <f t="shared" si="4"/>
        <v>72.3</v>
      </c>
      <c r="H20" s="59">
        <v>27</v>
      </c>
      <c r="I20" s="58">
        <f t="shared" si="5"/>
        <v>51.9</v>
      </c>
      <c r="J20" s="58">
        <f t="shared" si="6"/>
        <v>48.1</v>
      </c>
      <c r="K20" s="59">
        <v>109</v>
      </c>
      <c r="L20" s="58">
        <f t="shared" si="7"/>
        <v>10.099999999999994</v>
      </c>
      <c r="M20" s="58">
        <f t="shared" si="8"/>
        <v>89.9</v>
      </c>
      <c r="N20" s="60">
        <v>883</v>
      </c>
      <c r="O20" s="58">
        <f t="shared" si="9"/>
        <v>29.299999999999997</v>
      </c>
      <c r="P20" s="58">
        <f t="shared" si="10"/>
        <v>70.7</v>
      </c>
      <c r="Q20" s="60">
        <v>317</v>
      </c>
      <c r="R20" s="58">
        <f t="shared" si="11"/>
        <v>34.099999999999994</v>
      </c>
      <c r="S20" s="58">
        <f t="shared" si="12"/>
        <v>65.900000000000006</v>
      </c>
      <c r="T20" s="59">
        <v>244</v>
      </c>
      <c r="U20" s="58">
        <f t="shared" si="13"/>
        <v>31.099999999999994</v>
      </c>
      <c r="V20" s="58">
        <f t="shared" si="14"/>
        <v>68.900000000000006</v>
      </c>
      <c r="W20" s="47"/>
      <c r="X20" s="72">
        <v>635</v>
      </c>
      <c r="Y20" s="72">
        <f t="shared" si="15"/>
        <v>552</v>
      </c>
      <c r="Z20" s="72">
        <v>13</v>
      </c>
      <c r="AA20" s="72">
        <f t="shared" si="16"/>
        <v>98</v>
      </c>
      <c r="AB20" s="72">
        <v>624</v>
      </c>
      <c r="AC20" s="72">
        <v>209</v>
      </c>
      <c r="AD20" s="72">
        <v>168</v>
      </c>
      <c r="AE20" s="101"/>
      <c r="AF20" s="48"/>
      <c r="AG20" s="47"/>
      <c r="AH20" s="48"/>
      <c r="AI20" s="47"/>
      <c r="AJ20" s="48"/>
    </row>
    <row r="21" spans="1:36" s="26" customFormat="1" ht="18.75" customHeight="1" x14ac:dyDescent="0.25">
      <c r="A21" s="67" t="s">
        <v>31</v>
      </c>
      <c r="B21" s="57">
        <v>509</v>
      </c>
      <c r="C21" s="58">
        <f t="shared" si="2"/>
        <v>26.099999999999994</v>
      </c>
      <c r="D21" s="58">
        <f t="shared" si="0"/>
        <v>73.900000000000006</v>
      </c>
      <c r="E21" s="59">
        <v>362</v>
      </c>
      <c r="F21" s="58">
        <f t="shared" si="3"/>
        <v>30.900000000000006</v>
      </c>
      <c r="G21" s="58">
        <f t="shared" si="4"/>
        <v>69.099999999999994</v>
      </c>
      <c r="H21" s="59">
        <v>7</v>
      </c>
      <c r="I21" s="58">
        <f t="shared" si="5"/>
        <v>14.299999999999997</v>
      </c>
      <c r="J21" s="58">
        <f t="shared" si="6"/>
        <v>85.7</v>
      </c>
      <c r="K21" s="59">
        <v>15</v>
      </c>
      <c r="L21" s="58">
        <f t="shared" si="7"/>
        <v>40</v>
      </c>
      <c r="M21" s="58">
        <f t="shared" si="8"/>
        <v>60</v>
      </c>
      <c r="N21" s="60">
        <v>485</v>
      </c>
      <c r="O21" s="58">
        <f t="shared" si="9"/>
        <v>25.599999999999994</v>
      </c>
      <c r="P21" s="58">
        <f t="shared" si="10"/>
        <v>74.400000000000006</v>
      </c>
      <c r="Q21" s="60">
        <v>228</v>
      </c>
      <c r="R21" s="58">
        <f t="shared" si="11"/>
        <v>23.200000000000003</v>
      </c>
      <c r="S21" s="58">
        <f t="shared" si="12"/>
        <v>76.8</v>
      </c>
      <c r="T21" s="59">
        <v>190</v>
      </c>
      <c r="U21" s="58">
        <f t="shared" si="13"/>
        <v>21.099999999999994</v>
      </c>
      <c r="V21" s="58">
        <f t="shared" si="14"/>
        <v>78.900000000000006</v>
      </c>
      <c r="W21" s="47"/>
      <c r="X21" s="72">
        <v>376</v>
      </c>
      <c r="Y21" s="72">
        <f t="shared" si="15"/>
        <v>250</v>
      </c>
      <c r="Z21" s="72">
        <v>6</v>
      </c>
      <c r="AA21" s="72">
        <f t="shared" si="16"/>
        <v>9</v>
      </c>
      <c r="AB21" s="72">
        <v>361</v>
      </c>
      <c r="AC21" s="72">
        <v>175</v>
      </c>
      <c r="AD21" s="72">
        <v>150</v>
      </c>
      <c r="AE21" s="101"/>
      <c r="AF21" s="48"/>
      <c r="AG21" s="47"/>
      <c r="AH21" s="48"/>
      <c r="AI21" s="47"/>
      <c r="AJ21" s="48"/>
    </row>
    <row r="22" spans="1:36" s="26" customFormat="1" ht="18" customHeight="1" x14ac:dyDescent="0.25">
      <c r="A22" s="67" t="s">
        <v>32</v>
      </c>
      <c r="B22" s="57">
        <v>1131</v>
      </c>
      <c r="C22" s="58">
        <f t="shared" si="2"/>
        <v>27.099999999999994</v>
      </c>
      <c r="D22" s="58">
        <f t="shared" si="0"/>
        <v>72.900000000000006</v>
      </c>
      <c r="E22" s="59">
        <v>801</v>
      </c>
      <c r="F22" s="58">
        <f t="shared" si="3"/>
        <v>27.5</v>
      </c>
      <c r="G22" s="58">
        <f t="shared" si="4"/>
        <v>72.5</v>
      </c>
      <c r="H22" s="59">
        <v>123</v>
      </c>
      <c r="I22" s="58">
        <f t="shared" si="5"/>
        <v>9.7999999999999972</v>
      </c>
      <c r="J22" s="58">
        <f t="shared" si="6"/>
        <v>90.2</v>
      </c>
      <c r="K22" s="59">
        <v>129</v>
      </c>
      <c r="L22" s="58">
        <f t="shared" si="7"/>
        <v>13.200000000000003</v>
      </c>
      <c r="M22" s="58">
        <f t="shared" si="8"/>
        <v>86.8</v>
      </c>
      <c r="N22" s="60">
        <v>1113</v>
      </c>
      <c r="O22" s="58">
        <f t="shared" si="9"/>
        <v>27</v>
      </c>
      <c r="P22" s="58">
        <f t="shared" si="10"/>
        <v>73</v>
      </c>
      <c r="Q22" s="60">
        <v>380</v>
      </c>
      <c r="R22" s="58">
        <f t="shared" si="11"/>
        <v>30.799999999999997</v>
      </c>
      <c r="S22" s="58">
        <f t="shared" si="12"/>
        <v>69.2</v>
      </c>
      <c r="T22" s="59">
        <v>326</v>
      </c>
      <c r="U22" s="58">
        <f t="shared" si="13"/>
        <v>29.400000000000006</v>
      </c>
      <c r="V22" s="58">
        <f t="shared" si="14"/>
        <v>70.599999999999994</v>
      </c>
      <c r="W22" s="47"/>
      <c r="X22" s="72">
        <v>825</v>
      </c>
      <c r="Y22" s="72">
        <f t="shared" si="15"/>
        <v>581</v>
      </c>
      <c r="Z22" s="72">
        <v>111</v>
      </c>
      <c r="AA22" s="72">
        <f t="shared" si="16"/>
        <v>112</v>
      </c>
      <c r="AB22" s="72">
        <v>813</v>
      </c>
      <c r="AC22" s="72">
        <v>263</v>
      </c>
      <c r="AD22" s="72">
        <v>230</v>
      </c>
      <c r="AE22" s="101"/>
      <c r="AF22" s="48"/>
      <c r="AG22" s="47"/>
      <c r="AH22" s="48"/>
      <c r="AI22" s="47"/>
      <c r="AJ22" s="48"/>
    </row>
    <row r="23" spans="1:36" s="26" customFormat="1" ht="18.75" hidden="1" customHeight="1" x14ac:dyDescent="0.25">
      <c r="A23" s="67"/>
      <c r="B23" s="57"/>
      <c r="C23" s="58">
        <f t="shared" si="2"/>
        <v>100</v>
      </c>
      <c r="D23" s="58"/>
      <c r="E23" s="59"/>
      <c r="F23" s="58" t="e">
        <f t="shared" si="3"/>
        <v>#DIV/0!</v>
      </c>
      <c r="G23" s="58" t="e">
        <f t="shared" si="4"/>
        <v>#DIV/0!</v>
      </c>
      <c r="H23" s="59"/>
      <c r="I23" s="58" t="e">
        <f t="shared" si="5"/>
        <v>#DIV/0!</v>
      </c>
      <c r="J23" s="58" t="e">
        <f t="shared" si="6"/>
        <v>#DIV/0!</v>
      </c>
      <c r="K23" s="59">
        <v>0</v>
      </c>
      <c r="L23" s="58" t="e">
        <f t="shared" si="7"/>
        <v>#DIV/0!</v>
      </c>
      <c r="M23" s="58" t="e">
        <f t="shared" si="8"/>
        <v>#DIV/0!</v>
      </c>
      <c r="N23" s="60">
        <v>0</v>
      </c>
      <c r="O23" s="58" t="e">
        <f t="shared" si="9"/>
        <v>#DIV/0!</v>
      </c>
      <c r="P23" s="58" t="e">
        <f t="shared" si="10"/>
        <v>#DIV/0!</v>
      </c>
      <c r="Q23" s="60">
        <v>0</v>
      </c>
      <c r="R23" s="58" t="e">
        <f t="shared" si="11"/>
        <v>#DIV/0!</v>
      </c>
      <c r="S23" s="58" t="e">
        <f t="shared" si="12"/>
        <v>#DIV/0!</v>
      </c>
      <c r="T23" s="59"/>
      <c r="U23" s="58" t="e">
        <f t="shared" si="13"/>
        <v>#DIV/0!</v>
      </c>
      <c r="V23" s="58" t="e">
        <f t="shared" si="14"/>
        <v>#DIV/0!</v>
      </c>
      <c r="W23" s="47"/>
      <c r="X23" s="72">
        <v>0</v>
      </c>
      <c r="Y23" s="72">
        <f t="shared" si="15"/>
        <v>0</v>
      </c>
      <c r="Z23" s="72">
        <v>0</v>
      </c>
      <c r="AA23" s="72">
        <f t="shared" si="16"/>
        <v>0</v>
      </c>
      <c r="AB23" s="72">
        <v>0</v>
      </c>
      <c r="AC23" s="72">
        <v>0</v>
      </c>
      <c r="AD23" s="72">
        <v>0</v>
      </c>
      <c r="AE23" s="101"/>
      <c r="AF23" s="48"/>
      <c r="AG23" s="47"/>
      <c r="AH23" s="48"/>
      <c r="AI23" s="47"/>
      <c r="AJ23" s="48"/>
    </row>
    <row r="24" spans="1:36" s="26" customFormat="1" ht="18.75" customHeight="1" x14ac:dyDescent="0.25">
      <c r="A24" s="67" t="s">
        <v>33</v>
      </c>
      <c r="B24" s="57">
        <v>994</v>
      </c>
      <c r="C24" s="58">
        <f t="shared" si="2"/>
        <v>43.9</v>
      </c>
      <c r="D24" s="58">
        <f>ROUND(X24/B24*100,1)</f>
        <v>56.1</v>
      </c>
      <c r="E24" s="59">
        <v>1038</v>
      </c>
      <c r="F24" s="58">
        <f t="shared" si="3"/>
        <v>39.5</v>
      </c>
      <c r="G24" s="58">
        <f t="shared" si="4"/>
        <v>60.5</v>
      </c>
      <c r="H24" s="59">
        <v>25</v>
      </c>
      <c r="I24" s="58">
        <f t="shared" si="5"/>
        <v>80</v>
      </c>
      <c r="J24" s="58">
        <f t="shared" si="6"/>
        <v>20</v>
      </c>
      <c r="K24" s="59">
        <v>88</v>
      </c>
      <c r="L24" s="58">
        <f t="shared" si="7"/>
        <v>15.900000000000006</v>
      </c>
      <c r="M24" s="58">
        <f t="shared" si="8"/>
        <v>84.1</v>
      </c>
      <c r="N24" s="60">
        <v>975</v>
      </c>
      <c r="O24" s="58">
        <f t="shared" si="9"/>
        <v>44</v>
      </c>
      <c r="P24" s="58">
        <f t="shared" si="10"/>
        <v>56</v>
      </c>
      <c r="Q24" s="60">
        <v>290</v>
      </c>
      <c r="R24" s="58">
        <f t="shared" si="11"/>
        <v>47.6</v>
      </c>
      <c r="S24" s="58">
        <f t="shared" si="12"/>
        <v>52.4</v>
      </c>
      <c r="T24" s="59">
        <v>238</v>
      </c>
      <c r="U24" s="58">
        <f t="shared" si="13"/>
        <v>46.2</v>
      </c>
      <c r="V24" s="58">
        <f t="shared" si="14"/>
        <v>53.8</v>
      </c>
      <c r="W24" s="47"/>
      <c r="X24" s="72">
        <v>558</v>
      </c>
      <c r="Y24" s="72">
        <f t="shared" si="15"/>
        <v>628</v>
      </c>
      <c r="Z24" s="72">
        <v>5</v>
      </c>
      <c r="AA24" s="72">
        <f t="shared" si="16"/>
        <v>74</v>
      </c>
      <c r="AB24" s="72">
        <v>546</v>
      </c>
      <c r="AC24" s="72">
        <v>152</v>
      </c>
      <c r="AD24" s="72">
        <v>128</v>
      </c>
      <c r="AE24" s="101"/>
      <c r="AF24" s="48"/>
      <c r="AG24" s="47"/>
      <c r="AH24" s="48"/>
      <c r="AI24" s="47"/>
      <c r="AJ24" s="48"/>
    </row>
    <row r="25" spans="1:36" s="26" customFormat="1" ht="18.75" customHeight="1" x14ac:dyDescent="0.25">
      <c r="A25" s="67" t="s">
        <v>34</v>
      </c>
      <c r="B25" s="57">
        <v>715</v>
      </c>
      <c r="C25" s="58">
        <f t="shared" si="2"/>
        <v>21.700000000000003</v>
      </c>
      <c r="D25" s="58">
        <f>ROUND(X25/B25*100,1)</f>
        <v>78.3</v>
      </c>
      <c r="E25" s="59">
        <v>614</v>
      </c>
      <c r="F25" s="58">
        <f t="shared" si="3"/>
        <v>48.4</v>
      </c>
      <c r="G25" s="58">
        <f t="shared" si="4"/>
        <v>51.6</v>
      </c>
      <c r="H25" s="59">
        <v>32</v>
      </c>
      <c r="I25" s="58">
        <f t="shared" si="5"/>
        <v>9.4000000000000057</v>
      </c>
      <c r="J25" s="58">
        <f t="shared" si="6"/>
        <v>90.6</v>
      </c>
      <c r="K25" s="59">
        <v>109</v>
      </c>
      <c r="L25" s="58">
        <f t="shared" si="7"/>
        <v>29.400000000000006</v>
      </c>
      <c r="M25" s="58">
        <f t="shared" si="8"/>
        <v>70.599999999999994</v>
      </c>
      <c r="N25" s="60">
        <v>708</v>
      </c>
      <c r="O25" s="58">
        <f t="shared" si="9"/>
        <v>21.900000000000006</v>
      </c>
      <c r="P25" s="58">
        <f t="shared" si="10"/>
        <v>78.099999999999994</v>
      </c>
      <c r="Q25" s="60">
        <v>261</v>
      </c>
      <c r="R25" s="58">
        <f t="shared" si="11"/>
        <v>21.799999999999997</v>
      </c>
      <c r="S25" s="58">
        <f t="shared" si="12"/>
        <v>78.2</v>
      </c>
      <c r="T25" s="59">
        <v>237</v>
      </c>
      <c r="U25" s="58">
        <f t="shared" si="13"/>
        <v>20.299999999999997</v>
      </c>
      <c r="V25" s="58">
        <f t="shared" si="14"/>
        <v>79.7</v>
      </c>
      <c r="W25" s="47"/>
      <c r="X25" s="72">
        <v>560</v>
      </c>
      <c r="Y25" s="72">
        <f t="shared" si="15"/>
        <v>317</v>
      </c>
      <c r="Z25" s="72">
        <v>29</v>
      </c>
      <c r="AA25" s="72">
        <f t="shared" si="16"/>
        <v>77</v>
      </c>
      <c r="AB25" s="72">
        <v>553</v>
      </c>
      <c r="AC25" s="72">
        <v>204</v>
      </c>
      <c r="AD25" s="72">
        <v>189</v>
      </c>
      <c r="AE25" s="101"/>
      <c r="AF25" s="48"/>
      <c r="AG25" s="47"/>
      <c r="AH25" s="48"/>
      <c r="AI25" s="47"/>
      <c r="AJ25" s="48"/>
    </row>
    <row r="26" spans="1:36" s="26" customFormat="1" ht="18.75" customHeight="1" x14ac:dyDescent="0.25">
      <c r="A26" s="68" t="s">
        <v>35</v>
      </c>
      <c r="B26" s="57">
        <v>3386</v>
      </c>
      <c r="C26" s="58">
        <f t="shared" si="2"/>
        <v>83</v>
      </c>
      <c r="D26" s="58">
        <f>ROUND(X26/B26*100,1)</f>
        <v>17</v>
      </c>
      <c r="E26" s="59">
        <v>4513</v>
      </c>
      <c r="F26" s="58">
        <f t="shared" si="3"/>
        <v>66.599999999999994</v>
      </c>
      <c r="G26" s="58">
        <f t="shared" si="4"/>
        <v>33.4</v>
      </c>
      <c r="H26" s="59">
        <v>322</v>
      </c>
      <c r="I26" s="58">
        <f t="shared" si="5"/>
        <v>80.7</v>
      </c>
      <c r="J26" s="58">
        <f t="shared" si="6"/>
        <v>19.3</v>
      </c>
      <c r="K26" s="59">
        <v>188</v>
      </c>
      <c r="L26" s="58">
        <f t="shared" si="7"/>
        <v>83</v>
      </c>
      <c r="M26" s="58">
        <f t="shared" si="8"/>
        <v>17</v>
      </c>
      <c r="N26" s="60">
        <v>3283</v>
      </c>
      <c r="O26" s="58">
        <f t="shared" si="9"/>
        <v>83</v>
      </c>
      <c r="P26" s="58">
        <f t="shared" si="10"/>
        <v>17</v>
      </c>
      <c r="Q26" s="60">
        <v>1373</v>
      </c>
      <c r="R26" s="58">
        <f t="shared" si="11"/>
        <v>82.7</v>
      </c>
      <c r="S26" s="58">
        <f t="shared" si="12"/>
        <v>17.3</v>
      </c>
      <c r="T26" s="59">
        <v>993</v>
      </c>
      <c r="U26" s="58">
        <f t="shared" si="13"/>
        <v>82.6</v>
      </c>
      <c r="V26" s="58">
        <f t="shared" si="14"/>
        <v>17.399999999999999</v>
      </c>
      <c r="W26" s="47"/>
      <c r="X26" s="72">
        <v>576</v>
      </c>
      <c r="Y26" s="72">
        <f t="shared" si="15"/>
        <v>1507</v>
      </c>
      <c r="Z26" s="72">
        <v>62</v>
      </c>
      <c r="AA26" s="72">
        <f t="shared" si="16"/>
        <v>32</v>
      </c>
      <c r="AB26" s="72">
        <v>558</v>
      </c>
      <c r="AC26" s="72">
        <v>238</v>
      </c>
      <c r="AD26" s="72">
        <v>173</v>
      </c>
      <c r="AE26" s="101"/>
      <c r="AF26" s="48"/>
      <c r="AG26" s="47"/>
      <c r="AH26" s="48"/>
      <c r="AI26" s="47"/>
      <c r="AJ26" s="48"/>
    </row>
    <row r="27" spans="1:36" s="31" customFormat="1" ht="23.25" x14ac:dyDescent="0.35">
      <c r="A27" s="27"/>
      <c r="B27" s="28"/>
      <c r="C27" s="29"/>
      <c r="D27" s="30"/>
      <c r="E27" s="30"/>
      <c r="F27" s="30"/>
      <c r="G27" s="30"/>
      <c r="H27" s="30"/>
      <c r="I27" s="29"/>
      <c r="J27" s="30"/>
      <c r="K27" s="30"/>
      <c r="L27" s="29"/>
      <c r="M27" s="30"/>
      <c r="N27" s="30"/>
      <c r="O27" s="29"/>
      <c r="P27" s="30"/>
      <c r="Q27" s="30"/>
      <c r="R27" s="29"/>
      <c r="S27" s="30"/>
      <c r="T27" s="30"/>
      <c r="U27" s="30"/>
      <c r="W27" s="53"/>
      <c r="X27" s="73"/>
      <c r="Y27" s="73"/>
      <c r="Z27" s="73"/>
      <c r="AA27" s="73"/>
      <c r="AB27" s="73"/>
      <c r="AC27" s="73"/>
      <c r="AD27" s="73"/>
      <c r="AE27" s="53"/>
      <c r="AF27" s="45"/>
      <c r="AG27" s="45"/>
      <c r="AH27" s="45"/>
      <c r="AI27" s="45"/>
      <c r="AJ27" s="45"/>
    </row>
    <row r="28" spans="1:36" x14ac:dyDescent="0.2">
      <c r="S28" s="18"/>
      <c r="T28" s="18"/>
      <c r="U28" s="18"/>
      <c r="W28" s="54"/>
      <c r="X28" s="74"/>
      <c r="Z28" s="74"/>
      <c r="AE28" s="54"/>
    </row>
    <row r="29" spans="1:36" x14ac:dyDescent="0.2">
      <c r="S29" s="18"/>
      <c r="T29" s="18"/>
      <c r="U29" s="18"/>
      <c r="W29" s="54"/>
      <c r="X29" s="74">
        <v>119</v>
      </c>
      <c r="Y29" s="46">
        <v>162</v>
      </c>
      <c r="Z29" s="74"/>
      <c r="AA29" s="46">
        <v>0</v>
      </c>
      <c r="AB29" s="46">
        <v>13</v>
      </c>
      <c r="AC29" s="46">
        <v>157</v>
      </c>
      <c r="AE29" s="54"/>
    </row>
    <row r="30" spans="1:36" x14ac:dyDescent="0.2">
      <c r="S30" s="18"/>
      <c r="T30" s="18"/>
      <c r="U30" s="18"/>
      <c r="X30" s="74">
        <v>213</v>
      </c>
      <c r="Y30" s="46">
        <v>387</v>
      </c>
      <c r="Z30" s="74"/>
      <c r="AA30" s="46">
        <v>17</v>
      </c>
      <c r="AB30" s="46">
        <v>55</v>
      </c>
      <c r="AC30" s="46">
        <v>39</v>
      </c>
      <c r="AE30" s="54"/>
    </row>
    <row r="31" spans="1:36" x14ac:dyDescent="0.2">
      <c r="S31" s="18"/>
      <c r="T31" s="18"/>
      <c r="U31" s="18"/>
      <c r="X31" s="74">
        <v>264</v>
      </c>
      <c r="Y31" s="46">
        <v>566</v>
      </c>
      <c r="Z31" s="74"/>
      <c r="AA31" s="46">
        <v>112</v>
      </c>
      <c r="AB31" s="46">
        <v>47</v>
      </c>
      <c r="AC31" s="46">
        <v>106</v>
      </c>
      <c r="AE31" s="54"/>
    </row>
    <row r="32" spans="1:36" x14ac:dyDescent="0.2">
      <c r="S32" s="18"/>
      <c r="T32" s="18"/>
      <c r="U32" s="18"/>
      <c r="X32" s="74">
        <v>524</v>
      </c>
      <c r="Y32" s="46">
        <v>438</v>
      </c>
      <c r="Z32" s="74"/>
      <c r="AA32" s="46">
        <v>0</v>
      </c>
      <c r="AB32" s="46">
        <v>13</v>
      </c>
      <c r="AC32" s="46">
        <v>110</v>
      </c>
      <c r="AE32" s="54"/>
    </row>
    <row r="33" spans="19:31" x14ac:dyDescent="0.2">
      <c r="S33" s="18"/>
      <c r="T33" s="18"/>
      <c r="U33" s="18"/>
      <c r="X33" s="74">
        <v>101</v>
      </c>
      <c r="Y33" s="46">
        <v>223</v>
      </c>
      <c r="Z33" s="74"/>
      <c r="AA33" s="46">
        <v>0</v>
      </c>
      <c r="AB33" s="46">
        <v>6</v>
      </c>
      <c r="AC33" s="46">
        <v>109</v>
      </c>
      <c r="AE33" s="54"/>
    </row>
    <row r="34" spans="19:31" x14ac:dyDescent="0.2">
      <c r="S34" s="18"/>
      <c r="T34" s="18"/>
      <c r="U34" s="18"/>
      <c r="X34" s="74">
        <v>226</v>
      </c>
      <c r="Y34" s="46">
        <v>310</v>
      </c>
      <c r="Z34" s="74"/>
      <c r="AA34" s="46">
        <v>6</v>
      </c>
      <c r="AB34" s="46">
        <v>33</v>
      </c>
      <c r="AC34" s="46">
        <v>59</v>
      </c>
      <c r="AE34" s="54"/>
    </row>
    <row r="35" spans="19:31" x14ac:dyDescent="0.2">
      <c r="S35" s="18"/>
      <c r="T35" s="18"/>
      <c r="U35" s="18"/>
      <c r="X35" s="74">
        <v>212</v>
      </c>
      <c r="Y35" s="46">
        <v>211</v>
      </c>
      <c r="Z35" s="74"/>
      <c r="AA35" s="46">
        <v>0</v>
      </c>
      <c r="AB35" s="46">
        <v>0</v>
      </c>
      <c r="AC35" s="46">
        <v>42</v>
      </c>
      <c r="AE35" s="54"/>
    </row>
    <row r="36" spans="19:31" x14ac:dyDescent="0.2">
      <c r="S36" s="18"/>
      <c r="T36" s="18"/>
      <c r="U36" s="18"/>
      <c r="X36" s="74">
        <v>129</v>
      </c>
      <c r="Y36" s="46">
        <v>182</v>
      </c>
      <c r="Z36" s="74"/>
      <c r="AA36" s="46">
        <v>16</v>
      </c>
      <c r="AB36" s="46">
        <v>22</v>
      </c>
      <c r="AC36" s="46">
        <v>14</v>
      </c>
      <c r="AE36" s="54"/>
    </row>
    <row r="37" spans="19:31" x14ac:dyDescent="0.2">
      <c r="S37" s="18"/>
      <c r="T37" s="18"/>
      <c r="U37" s="18"/>
      <c r="X37" s="74">
        <v>217</v>
      </c>
      <c r="Y37" s="46">
        <v>399</v>
      </c>
      <c r="Z37" s="74"/>
      <c r="AA37" s="46">
        <v>0</v>
      </c>
      <c r="AB37" s="46">
        <v>24</v>
      </c>
      <c r="AC37" s="46">
        <v>69</v>
      </c>
      <c r="AE37" s="54"/>
    </row>
    <row r="38" spans="19:31" x14ac:dyDescent="0.2">
      <c r="S38" s="18"/>
      <c r="T38" s="18"/>
      <c r="U38" s="18"/>
      <c r="X38" s="74">
        <v>167</v>
      </c>
      <c r="Y38" s="46">
        <v>232</v>
      </c>
      <c r="Z38" s="74"/>
      <c r="AA38" s="46">
        <v>6</v>
      </c>
      <c r="AB38" s="46">
        <v>40</v>
      </c>
      <c r="AC38" s="46">
        <v>29</v>
      </c>
      <c r="AE38" s="54"/>
    </row>
    <row r="39" spans="19:31" x14ac:dyDescent="0.2">
      <c r="S39" s="18"/>
      <c r="T39" s="18"/>
      <c r="U39" s="18"/>
      <c r="X39" s="74">
        <v>92</v>
      </c>
      <c r="Y39" s="46">
        <v>145</v>
      </c>
      <c r="Z39" s="74"/>
      <c r="AA39" s="46">
        <v>0</v>
      </c>
      <c r="AB39" s="46">
        <v>17</v>
      </c>
      <c r="AC39" s="46">
        <v>8</v>
      </c>
      <c r="AE39" s="54"/>
    </row>
    <row r="40" spans="19:31" x14ac:dyDescent="0.2">
      <c r="S40" s="18"/>
      <c r="T40" s="18"/>
      <c r="U40" s="18"/>
      <c r="X40" s="74">
        <v>265</v>
      </c>
      <c r="Y40" s="46">
        <v>287</v>
      </c>
      <c r="Z40" s="74"/>
      <c r="AA40" s="46">
        <v>5</v>
      </c>
      <c r="AB40" s="46">
        <v>26</v>
      </c>
      <c r="AC40" s="46">
        <v>67</v>
      </c>
      <c r="AE40" s="54"/>
    </row>
    <row r="41" spans="19:31" x14ac:dyDescent="0.2">
      <c r="S41" s="18"/>
      <c r="T41" s="18"/>
      <c r="U41" s="18"/>
      <c r="X41" s="74">
        <v>160</v>
      </c>
      <c r="Y41" s="46">
        <v>90</v>
      </c>
      <c r="Z41" s="74"/>
      <c r="AA41" s="46">
        <v>0</v>
      </c>
      <c r="AB41" s="46">
        <v>0</v>
      </c>
      <c r="AC41" s="46">
        <v>9</v>
      </c>
      <c r="AE41" s="54"/>
    </row>
    <row r="42" spans="19:31" x14ac:dyDescent="0.2">
      <c r="S42" s="18"/>
      <c r="T42" s="18"/>
      <c r="U42" s="18"/>
      <c r="X42" s="74">
        <v>358</v>
      </c>
      <c r="Y42" s="46">
        <v>223</v>
      </c>
      <c r="Z42" s="74"/>
      <c r="AA42" s="46">
        <v>0</v>
      </c>
      <c r="AB42" s="46">
        <v>26</v>
      </c>
      <c r="AC42" s="46">
        <v>86</v>
      </c>
      <c r="AE42" s="54"/>
    </row>
    <row r="43" spans="19:31" x14ac:dyDescent="0.2">
      <c r="S43" s="18"/>
      <c r="T43" s="18"/>
      <c r="U43" s="18"/>
      <c r="X43" s="74">
        <v>0</v>
      </c>
      <c r="Y43" s="46">
        <v>0</v>
      </c>
      <c r="Z43" s="74"/>
      <c r="AA43" s="46">
        <v>0</v>
      </c>
      <c r="AB43" s="46">
        <v>0</v>
      </c>
      <c r="AC43" s="46">
        <v>0</v>
      </c>
      <c r="AE43" s="54"/>
    </row>
    <row r="44" spans="19:31" x14ac:dyDescent="0.2">
      <c r="S44" s="18"/>
      <c r="T44" s="18"/>
      <c r="U44" s="18"/>
      <c r="X44" s="74">
        <v>242</v>
      </c>
      <c r="Y44" s="46">
        <v>386</v>
      </c>
      <c r="Z44" s="74"/>
      <c r="AA44" s="46">
        <v>17</v>
      </c>
      <c r="AB44" s="46">
        <v>6</v>
      </c>
      <c r="AC44" s="46">
        <v>51</v>
      </c>
      <c r="AE44" s="54"/>
    </row>
    <row r="45" spans="19:31" x14ac:dyDescent="0.2">
      <c r="S45" s="18"/>
      <c r="T45" s="18"/>
      <c r="U45" s="18"/>
      <c r="X45" s="74">
        <v>115</v>
      </c>
      <c r="Y45" s="46">
        <v>202</v>
      </c>
      <c r="Z45" s="74"/>
      <c r="AA45" s="46">
        <v>0</v>
      </c>
      <c r="AB45" s="46">
        <v>10</v>
      </c>
      <c r="AC45" s="46">
        <v>67</v>
      </c>
      <c r="AE45" s="54"/>
    </row>
    <row r="46" spans="19:31" x14ac:dyDescent="0.2">
      <c r="S46" s="18"/>
      <c r="T46" s="18"/>
      <c r="U46" s="18"/>
      <c r="X46" s="46">
        <v>134</v>
      </c>
      <c r="Y46" s="46">
        <v>1373</v>
      </c>
      <c r="AA46" s="46">
        <v>1</v>
      </c>
      <c r="AB46" s="46">
        <v>25</v>
      </c>
      <c r="AC46" s="46">
        <v>6</v>
      </c>
      <c r="AE46" s="54"/>
    </row>
    <row r="47" spans="19:31" x14ac:dyDescent="0.2">
      <c r="S47" s="18"/>
      <c r="T47" s="18"/>
      <c r="U47" s="18"/>
      <c r="X47" s="54"/>
      <c r="Y47" s="54"/>
      <c r="Z47" s="54"/>
      <c r="AA47" s="54"/>
      <c r="AB47" s="54"/>
      <c r="AC47" s="54"/>
      <c r="AD47" s="54"/>
      <c r="AE47" s="54"/>
    </row>
    <row r="48" spans="19:31" x14ac:dyDescent="0.2">
      <c r="S48" s="18"/>
      <c r="T48" s="18"/>
      <c r="U48" s="18"/>
      <c r="X48" s="54"/>
      <c r="Y48" s="54"/>
      <c r="Z48" s="54"/>
      <c r="AA48" s="54"/>
      <c r="AB48" s="54"/>
      <c r="AC48" s="54"/>
      <c r="AD48" s="54"/>
      <c r="AE48" s="54"/>
    </row>
    <row r="49" spans="19:31" x14ac:dyDescent="0.2">
      <c r="S49" s="18"/>
      <c r="T49" s="18"/>
      <c r="U49" s="18"/>
      <c r="X49" s="54"/>
      <c r="Y49" s="54"/>
      <c r="Z49" s="54"/>
      <c r="AA49" s="54"/>
      <c r="AB49" s="54"/>
      <c r="AC49" s="54"/>
      <c r="AD49" s="54"/>
      <c r="AE49" s="54"/>
    </row>
    <row r="50" spans="19:31" x14ac:dyDescent="0.2">
      <c r="S50" s="18"/>
      <c r="T50" s="18"/>
      <c r="U50" s="18"/>
      <c r="X50" s="54"/>
      <c r="Y50" s="54"/>
      <c r="Z50" s="54"/>
      <c r="AA50" s="54"/>
      <c r="AB50" s="54"/>
      <c r="AC50" s="54"/>
      <c r="AD50" s="54"/>
      <c r="AE50" s="54"/>
    </row>
    <row r="51" spans="19:31" x14ac:dyDescent="0.2">
      <c r="S51" s="18"/>
      <c r="T51" s="18"/>
      <c r="U51" s="18"/>
      <c r="X51" s="54"/>
      <c r="Y51" s="54"/>
      <c r="Z51" s="54"/>
      <c r="AA51" s="54"/>
      <c r="AB51" s="54"/>
      <c r="AC51" s="54"/>
      <c r="AD51" s="54"/>
      <c r="AE51" s="54"/>
    </row>
    <row r="52" spans="19:31" x14ac:dyDescent="0.2">
      <c r="S52" s="18"/>
      <c r="T52" s="18"/>
      <c r="U52" s="18"/>
      <c r="X52" s="54"/>
      <c r="Y52" s="54"/>
      <c r="Z52" s="54"/>
      <c r="AA52" s="54"/>
      <c r="AB52" s="54"/>
      <c r="AC52" s="54"/>
      <c r="AD52" s="54"/>
      <c r="AE52" s="54"/>
    </row>
    <row r="53" spans="19:31" x14ac:dyDescent="0.2">
      <c r="S53" s="18"/>
      <c r="T53" s="18"/>
      <c r="U53" s="18"/>
      <c r="X53" s="54"/>
      <c r="Y53" s="54"/>
      <c r="Z53" s="54"/>
      <c r="AA53" s="54"/>
      <c r="AB53" s="54"/>
      <c r="AC53" s="54"/>
      <c r="AD53" s="54"/>
      <c r="AE53" s="54"/>
    </row>
    <row r="54" spans="19:31" x14ac:dyDescent="0.2">
      <c r="S54" s="18"/>
      <c r="T54" s="18"/>
      <c r="U54" s="18"/>
      <c r="X54" s="54"/>
      <c r="Y54" s="54"/>
      <c r="Z54" s="54"/>
      <c r="AA54" s="54"/>
      <c r="AB54" s="54"/>
      <c r="AC54" s="54"/>
      <c r="AD54" s="54"/>
      <c r="AE54" s="54"/>
    </row>
    <row r="55" spans="19:31" x14ac:dyDescent="0.2">
      <c r="S55" s="18"/>
      <c r="T55" s="18"/>
      <c r="U55" s="18"/>
      <c r="X55" s="54"/>
      <c r="Y55" s="54"/>
      <c r="Z55" s="54"/>
      <c r="AA55" s="54"/>
      <c r="AB55" s="54"/>
      <c r="AC55" s="54"/>
      <c r="AD55" s="54"/>
      <c r="AE55" s="54"/>
    </row>
    <row r="56" spans="19:31" x14ac:dyDescent="0.2">
      <c r="S56" s="18"/>
      <c r="T56" s="18"/>
      <c r="U56" s="18"/>
      <c r="X56" s="54"/>
      <c r="Y56" s="54"/>
      <c r="Z56" s="54"/>
      <c r="AA56" s="54"/>
      <c r="AB56" s="54"/>
      <c r="AC56" s="54"/>
      <c r="AD56" s="54"/>
      <c r="AE56" s="54"/>
    </row>
    <row r="57" spans="19:31" x14ac:dyDescent="0.2">
      <c r="S57" s="18"/>
      <c r="T57" s="18"/>
      <c r="U57" s="18"/>
      <c r="X57" s="54"/>
      <c r="Y57" s="54"/>
      <c r="Z57" s="54"/>
      <c r="AA57" s="54"/>
      <c r="AB57" s="54"/>
      <c r="AC57" s="54"/>
      <c r="AD57" s="54"/>
      <c r="AE57" s="54"/>
    </row>
    <row r="58" spans="19:31" x14ac:dyDescent="0.2">
      <c r="S58" s="18"/>
      <c r="T58" s="18"/>
      <c r="U58" s="18"/>
      <c r="X58" s="54"/>
      <c r="Y58" s="54"/>
      <c r="Z58" s="54"/>
      <c r="AA58" s="54"/>
      <c r="AB58" s="54"/>
      <c r="AC58" s="54"/>
      <c r="AD58" s="54"/>
      <c r="AE58" s="54"/>
    </row>
    <row r="59" spans="19:31" x14ac:dyDescent="0.2">
      <c r="S59" s="18"/>
      <c r="T59" s="18"/>
      <c r="U59" s="18"/>
      <c r="X59" s="54"/>
      <c r="Y59" s="54"/>
      <c r="Z59" s="54"/>
      <c r="AA59" s="54"/>
      <c r="AB59" s="54"/>
      <c r="AC59" s="54"/>
      <c r="AD59" s="54"/>
      <c r="AE59" s="54"/>
    </row>
    <row r="60" spans="19:31" x14ac:dyDescent="0.2">
      <c r="S60" s="18"/>
      <c r="T60" s="18"/>
      <c r="U60" s="18"/>
    </row>
  </sheetData>
  <mergeCells count="11">
    <mergeCell ref="A5:A6"/>
    <mergeCell ref="B5:D5"/>
    <mergeCell ref="E5:G5"/>
    <mergeCell ref="H5:J5"/>
    <mergeCell ref="K5:M5"/>
    <mergeCell ref="T5:V5"/>
    <mergeCell ref="N5:P5"/>
    <mergeCell ref="B1:O1"/>
    <mergeCell ref="B2:O2"/>
    <mergeCell ref="B3:O3"/>
    <mergeCell ref="Q5:S5"/>
  </mergeCells>
  <printOptions horizontalCentered="1"/>
  <pageMargins left="0" right="0" top="0" bottom="0" header="0.23622047244094491" footer="0.19685039370078741"/>
  <pageSetup paperSize="9" scale="91" fitToWidth="2" orientation="landscape" r:id="rId1"/>
  <headerFooter alignWithMargins="0"/>
  <colBreaks count="1" manualBreakCount="1">
    <brk id="1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I25" sqref="I25"/>
    </sheetView>
  </sheetViews>
  <sheetFormatPr defaultRowHeight="15" x14ac:dyDescent="0.25"/>
  <sheetData>
    <row r="2" spans="1:3" x14ac:dyDescent="0.25">
      <c r="B2" t="s">
        <v>3</v>
      </c>
      <c r="C2" t="s">
        <v>47</v>
      </c>
    </row>
    <row r="3" spans="1:3" x14ac:dyDescent="0.25">
      <c r="A3" s="67" t="s">
        <v>19</v>
      </c>
      <c r="B3" s="58">
        <v>59.3</v>
      </c>
      <c r="C3" s="58">
        <v>40.700000000000003</v>
      </c>
    </row>
    <row r="4" spans="1:3" x14ac:dyDescent="0.25">
      <c r="A4" s="67" t="s">
        <v>20</v>
      </c>
      <c r="B4" s="58">
        <v>36</v>
      </c>
      <c r="C4" s="58">
        <v>64</v>
      </c>
    </row>
    <row r="5" spans="1:3" x14ac:dyDescent="0.25">
      <c r="A5" s="67" t="s">
        <v>21</v>
      </c>
      <c r="B5" s="58">
        <v>26.599999999999994</v>
      </c>
      <c r="C5" s="58">
        <v>73.400000000000006</v>
      </c>
    </row>
    <row r="6" spans="1:3" x14ac:dyDescent="0.25">
      <c r="A6" s="67" t="s">
        <v>22</v>
      </c>
      <c r="B6" s="58">
        <v>35.700000000000003</v>
      </c>
      <c r="C6" s="58">
        <v>64.3</v>
      </c>
    </row>
    <row r="7" spans="1:3" x14ac:dyDescent="0.25">
      <c r="A7" s="67" t="s">
        <v>23</v>
      </c>
      <c r="B7" s="58">
        <v>36.299999999999997</v>
      </c>
      <c r="C7" s="58">
        <v>63.7</v>
      </c>
    </row>
    <row r="8" spans="1:3" x14ac:dyDescent="0.25">
      <c r="A8" s="67" t="s">
        <v>24</v>
      </c>
      <c r="B8" s="58">
        <v>41.4</v>
      </c>
      <c r="C8" s="58">
        <v>58.6</v>
      </c>
    </row>
    <row r="9" spans="1:3" x14ac:dyDescent="0.25">
      <c r="A9" s="67" t="s">
        <v>25</v>
      </c>
      <c r="B9" s="58">
        <v>19.700000000000003</v>
      </c>
      <c r="C9" s="58">
        <v>80.3</v>
      </c>
    </row>
    <row r="10" spans="1:3" x14ac:dyDescent="0.25">
      <c r="A10" s="67" t="s">
        <v>26</v>
      </c>
      <c r="B10" s="58">
        <v>43.7</v>
      </c>
      <c r="C10" s="58">
        <v>56.3</v>
      </c>
    </row>
    <row r="11" spans="1:3" x14ac:dyDescent="0.25">
      <c r="A11" s="67" t="s">
        <v>27</v>
      </c>
      <c r="B11" s="58">
        <v>43.9</v>
      </c>
      <c r="C11" s="58">
        <v>56.1</v>
      </c>
    </row>
    <row r="12" spans="1:3" x14ac:dyDescent="0.25">
      <c r="A12" s="67" t="s">
        <v>28</v>
      </c>
      <c r="B12" s="58">
        <v>32.200000000000003</v>
      </c>
      <c r="C12" s="58">
        <v>67.8</v>
      </c>
    </row>
    <row r="13" spans="1:3" x14ac:dyDescent="0.25">
      <c r="A13" s="67" t="s">
        <v>29</v>
      </c>
      <c r="B13" s="58">
        <v>24.900000000000006</v>
      </c>
      <c r="C13" s="58">
        <v>75.099999999999994</v>
      </c>
    </row>
    <row r="14" spans="1:3" x14ac:dyDescent="0.25">
      <c r="A14" s="67" t="s">
        <v>30</v>
      </c>
      <c r="B14" s="58">
        <v>29.400000000000006</v>
      </c>
      <c r="C14" s="58">
        <v>70.599999999999994</v>
      </c>
    </row>
    <row r="15" spans="1:3" x14ac:dyDescent="0.25">
      <c r="A15" s="67" t="s">
        <v>31</v>
      </c>
      <c r="B15" s="58">
        <v>26.099999999999994</v>
      </c>
      <c r="C15" s="58">
        <v>73.900000000000006</v>
      </c>
    </row>
    <row r="16" spans="1:3" x14ac:dyDescent="0.25">
      <c r="A16" s="67" t="s">
        <v>32</v>
      </c>
      <c r="B16" s="58">
        <v>27.099999999999994</v>
      </c>
      <c r="C16" s="58">
        <v>72.900000000000006</v>
      </c>
    </row>
    <row r="17" spans="1:3" x14ac:dyDescent="0.25">
      <c r="A17" s="67" t="s">
        <v>33</v>
      </c>
      <c r="B17" s="58">
        <v>43.9</v>
      </c>
      <c r="C17" s="58">
        <v>56.1</v>
      </c>
    </row>
    <row r="18" spans="1:3" x14ac:dyDescent="0.25">
      <c r="A18" s="67" t="s">
        <v>34</v>
      </c>
      <c r="B18" s="58">
        <v>21.700000000000003</v>
      </c>
      <c r="C18" s="58">
        <v>78.3</v>
      </c>
    </row>
    <row r="19" spans="1:3" x14ac:dyDescent="0.25">
      <c r="A19" s="68" t="s">
        <v>35</v>
      </c>
      <c r="B19" s="58">
        <v>83</v>
      </c>
      <c r="C19" s="58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Лист1</vt:lpstr>
      <vt:lpstr>Диаграмма1</vt:lpstr>
      <vt:lpstr>Диаграмма2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Ваврикович Степан Степанович</cp:lastModifiedBy>
  <cp:lastPrinted>2018-09-21T08:27:39Z</cp:lastPrinted>
  <dcterms:created xsi:type="dcterms:W3CDTF">2017-12-13T08:08:22Z</dcterms:created>
  <dcterms:modified xsi:type="dcterms:W3CDTF">2018-09-21T08:43:50Z</dcterms:modified>
</cp:coreProperties>
</file>