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 11\Публікації\ситуація на ринку праці\"/>
    </mc:Choice>
  </mc:AlternateContent>
  <bookViews>
    <workbookView xWindow="0" yWindow="60" windowWidth="19440" windowHeight="7305" tabRatio="573" activeTab="5"/>
  </bookViews>
  <sheets>
    <sheet name="1 " sheetId="21" r:id="rId1"/>
    <sheet name="2 " sheetId="22" r:id="rId2"/>
    <sheet name=" 3 " sheetId="23" r:id="rId3"/>
    <sheet name="4 " sheetId="11" r:id="rId4"/>
    <sheet name="5 " sheetId="12" r:id="rId5"/>
    <sheet name="6" sheetId="15" r:id="rId6"/>
    <sheet name="7" sheetId="14" r:id="rId7"/>
    <sheet name="Диаграмма1" sheetId="24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'!$B$1:$F$26</definedName>
    <definedName name="_xlnm.Print_Area" localSheetId="0">'1 '!$A$1:$K$10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'6'!$A$1:$F$31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31" i="15" l="1"/>
  <c r="B30" i="15"/>
  <c r="B28" i="15" l="1"/>
  <c r="C30" i="15"/>
  <c r="C28" i="15"/>
  <c r="C8" i="23" l="1"/>
  <c r="D11" i="15" l="1"/>
  <c r="E25" i="11" l="1"/>
  <c r="D25" i="11"/>
  <c r="E24" i="11"/>
  <c r="D24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E16" i="11"/>
  <c r="D16" i="11"/>
  <c r="E15" i="11"/>
  <c r="E14" i="11"/>
  <c r="D14" i="11"/>
  <c r="E13" i="11"/>
  <c r="E12" i="11"/>
  <c r="E11" i="11"/>
  <c r="D11" i="11"/>
  <c r="E10" i="11"/>
  <c r="D10" i="11"/>
  <c r="E9" i="11"/>
  <c r="D9" i="11"/>
  <c r="E8" i="11"/>
  <c r="E7" i="11"/>
  <c r="D7" i="11"/>
  <c r="C6" i="11"/>
  <c r="B6" i="11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E7" i="12"/>
  <c r="D7" i="12"/>
  <c r="C6" i="12"/>
  <c r="B6" i="12"/>
  <c r="BK27" i="14"/>
  <c r="BH27" i="14"/>
  <c r="BG27" i="14"/>
  <c r="BD27" i="14"/>
  <c r="BA27" i="14"/>
  <c r="AZ27" i="14"/>
  <c r="AW27" i="14"/>
  <c r="AV27" i="14"/>
  <c r="AS27" i="14"/>
  <c r="AR27" i="14"/>
  <c r="AO27" i="14"/>
  <c r="AN27" i="14"/>
  <c r="AK27" i="14"/>
  <c r="AJ27" i="14"/>
  <c r="AG27" i="14"/>
  <c r="AF27" i="14"/>
  <c r="AC27" i="14"/>
  <c r="AB27" i="14"/>
  <c r="Y27" i="14"/>
  <c r="X27" i="14"/>
  <c r="U27" i="14"/>
  <c r="T27" i="14"/>
  <c r="Q27" i="14"/>
  <c r="P27" i="14"/>
  <c r="M27" i="14"/>
  <c r="L27" i="14"/>
  <c r="I27" i="14"/>
  <c r="H27" i="14"/>
  <c r="E27" i="14"/>
  <c r="D27" i="14"/>
  <c r="BK26" i="14"/>
  <c r="BH26" i="14"/>
  <c r="BG26" i="14"/>
  <c r="BD26" i="14"/>
  <c r="BA26" i="14"/>
  <c r="AZ26" i="14"/>
  <c r="AW26" i="14"/>
  <c r="AV26" i="14"/>
  <c r="AS26" i="14"/>
  <c r="AR26" i="14"/>
  <c r="AO26" i="14"/>
  <c r="AN26" i="14"/>
  <c r="AK26" i="14"/>
  <c r="AJ26" i="14"/>
  <c r="AG26" i="14"/>
  <c r="AF26" i="14"/>
  <c r="AC26" i="14"/>
  <c r="AB26" i="14"/>
  <c r="Y26" i="14"/>
  <c r="X26" i="14"/>
  <c r="U26" i="14"/>
  <c r="T26" i="14"/>
  <c r="Q26" i="14"/>
  <c r="P26" i="14"/>
  <c r="M26" i="14"/>
  <c r="L26" i="14"/>
  <c r="I26" i="14"/>
  <c r="H26" i="14"/>
  <c r="E26" i="14"/>
  <c r="D26" i="14"/>
  <c r="BK25" i="14"/>
  <c r="BH25" i="14"/>
  <c r="BG25" i="14"/>
  <c r="BD25" i="14"/>
  <c r="BA25" i="14"/>
  <c r="AZ25" i="14"/>
  <c r="AW25" i="14"/>
  <c r="AV25" i="14"/>
  <c r="AS25" i="14"/>
  <c r="AR25" i="14"/>
  <c r="AO25" i="14"/>
  <c r="AN25" i="14"/>
  <c r="AK25" i="14"/>
  <c r="AJ25" i="14"/>
  <c r="AG25" i="14"/>
  <c r="AF25" i="14"/>
  <c r="AC25" i="14"/>
  <c r="AB25" i="14"/>
  <c r="Y25" i="14"/>
  <c r="X25" i="14"/>
  <c r="U25" i="14"/>
  <c r="T25" i="14"/>
  <c r="Q25" i="14"/>
  <c r="P25" i="14"/>
  <c r="M25" i="14"/>
  <c r="L25" i="14"/>
  <c r="I25" i="14"/>
  <c r="H25" i="14"/>
  <c r="E25" i="14"/>
  <c r="D25" i="14"/>
  <c r="BK23" i="14"/>
  <c r="BH23" i="14"/>
  <c r="BG23" i="14"/>
  <c r="BD23" i="14"/>
  <c r="BA23" i="14"/>
  <c r="AZ23" i="14"/>
  <c r="AW23" i="14"/>
  <c r="AV23" i="14"/>
  <c r="AS23" i="14"/>
  <c r="AR23" i="14"/>
  <c r="AO23" i="14"/>
  <c r="AN23" i="14"/>
  <c r="AK23" i="14"/>
  <c r="AJ23" i="14"/>
  <c r="AG23" i="14"/>
  <c r="AF23" i="14"/>
  <c r="AC23" i="14"/>
  <c r="AB23" i="14"/>
  <c r="Y23" i="14"/>
  <c r="X23" i="14"/>
  <c r="U23" i="14"/>
  <c r="T23" i="14"/>
  <c r="Q23" i="14"/>
  <c r="P23" i="14"/>
  <c r="M23" i="14"/>
  <c r="L23" i="14"/>
  <c r="I23" i="14"/>
  <c r="H23" i="14"/>
  <c r="E23" i="14"/>
  <c r="D23" i="14"/>
  <c r="BK22" i="14"/>
  <c r="BH22" i="14"/>
  <c r="BG22" i="14"/>
  <c r="BD22" i="14"/>
  <c r="BA22" i="14"/>
  <c r="AZ22" i="14"/>
  <c r="AW22" i="14"/>
  <c r="AV22" i="14"/>
  <c r="AS22" i="14"/>
  <c r="AR22" i="14"/>
  <c r="AO22" i="14"/>
  <c r="AN22" i="14"/>
  <c r="AK22" i="14"/>
  <c r="AJ22" i="14"/>
  <c r="AG22" i="14"/>
  <c r="AF22" i="14"/>
  <c r="AC22" i="14"/>
  <c r="AB22" i="14"/>
  <c r="Y22" i="14"/>
  <c r="X22" i="14"/>
  <c r="U22" i="14"/>
  <c r="T22" i="14"/>
  <c r="Q22" i="14"/>
  <c r="P22" i="14"/>
  <c r="M22" i="14"/>
  <c r="L22" i="14"/>
  <c r="I22" i="14"/>
  <c r="H22" i="14"/>
  <c r="E22" i="14"/>
  <c r="D22" i="14"/>
  <c r="BK21" i="14"/>
  <c r="BH21" i="14"/>
  <c r="BG21" i="14"/>
  <c r="BD21" i="14"/>
  <c r="BA21" i="14"/>
  <c r="AZ21" i="14"/>
  <c r="AW21" i="14"/>
  <c r="AV21" i="14"/>
  <c r="AS21" i="14"/>
  <c r="AR21" i="14"/>
  <c r="AO21" i="14"/>
  <c r="AN21" i="14"/>
  <c r="AK21" i="14"/>
  <c r="AJ21" i="14"/>
  <c r="AG21" i="14"/>
  <c r="AF21" i="14"/>
  <c r="AC21" i="14"/>
  <c r="AB21" i="14"/>
  <c r="Y21" i="14"/>
  <c r="X21" i="14"/>
  <c r="U21" i="14"/>
  <c r="T21" i="14"/>
  <c r="Q21" i="14"/>
  <c r="P21" i="14"/>
  <c r="M21" i="14"/>
  <c r="L21" i="14"/>
  <c r="I21" i="14"/>
  <c r="H21" i="14"/>
  <c r="E21" i="14"/>
  <c r="D21" i="14"/>
  <c r="BK20" i="14"/>
  <c r="BH20" i="14"/>
  <c r="BG20" i="14"/>
  <c r="BD20" i="14"/>
  <c r="BA20" i="14"/>
  <c r="AZ20" i="14"/>
  <c r="AW20" i="14"/>
  <c r="AV20" i="14"/>
  <c r="AS20" i="14"/>
  <c r="AR20" i="14"/>
  <c r="AO20" i="14"/>
  <c r="AN20" i="14"/>
  <c r="AK20" i="14"/>
  <c r="AJ20" i="14"/>
  <c r="AG20" i="14"/>
  <c r="AF20" i="14"/>
  <c r="AC20" i="14"/>
  <c r="AB20" i="14"/>
  <c r="Y20" i="14"/>
  <c r="X20" i="14"/>
  <c r="U20" i="14"/>
  <c r="T20" i="14"/>
  <c r="Q20" i="14"/>
  <c r="P20" i="14"/>
  <c r="M20" i="14"/>
  <c r="L20" i="14"/>
  <c r="I20" i="14"/>
  <c r="H20" i="14"/>
  <c r="E20" i="14"/>
  <c r="D20" i="14"/>
  <c r="BK19" i="14"/>
  <c r="BH19" i="14"/>
  <c r="BG19" i="14"/>
  <c r="BD19" i="14"/>
  <c r="BA19" i="14"/>
  <c r="AZ19" i="14"/>
  <c r="AW19" i="14"/>
  <c r="AV19" i="14"/>
  <c r="AS19" i="14"/>
  <c r="AR19" i="14"/>
  <c r="AO19" i="14"/>
  <c r="AN19" i="14"/>
  <c r="AK19" i="14"/>
  <c r="AJ19" i="14"/>
  <c r="AG19" i="14"/>
  <c r="AF19" i="14"/>
  <c r="AC19" i="14"/>
  <c r="AB19" i="14"/>
  <c r="Y19" i="14"/>
  <c r="X19" i="14"/>
  <c r="U19" i="14"/>
  <c r="T19" i="14"/>
  <c r="Q19" i="14"/>
  <c r="P19" i="14"/>
  <c r="M19" i="14"/>
  <c r="L19" i="14"/>
  <c r="I19" i="14"/>
  <c r="H19" i="14"/>
  <c r="E19" i="14"/>
  <c r="D19" i="14"/>
  <c r="BK18" i="14"/>
  <c r="BH18" i="14"/>
  <c r="BG18" i="14"/>
  <c r="BD18" i="14"/>
  <c r="BA18" i="14"/>
  <c r="AZ18" i="14"/>
  <c r="AW18" i="14"/>
  <c r="AV18" i="14"/>
  <c r="AS18" i="14"/>
  <c r="AR18" i="14"/>
  <c r="AO18" i="14"/>
  <c r="AN18" i="14"/>
  <c r="AK18" i="14"/>
  <c r="AJ18" i="14"/>
  <c r="AG18" i="14"/>
  <c r="AF18" i="14"/>
  <c r="AC18" i="14"/>
  <c r="AB18" i="14"/>
  <c r="Y18" i="14"/>
  <c r="X18" i="14"/>
  <c r="U18" i="14"/>
  <c r="T18" i="14"/>
  <c r="Q18" i="14"/>
  <c r="P18" i="14"/>
  <c r="M18" i="14"/>
  <c r="L18" i="14"/>
  <c r="I18" i="14"/>
  <c r="H18" i="14"/>
  <c r="E18" i="14"/>
  <c r="D18" i="14"/>
  <c r="BK17" i="14"/>
  <c r="BH17" i="14"/>
  <c r="BG17" i="14"/>
  <c r="BD17" i="14"/>
  <c r="BA17" i="14"/>
  <c r="AZ17" i="14"/>
  <c r="AW17" i="14"/>
  <c r="AV17" i="14"/>
  <c r="AS17" i="14"/>
  <c r="AR17" i="14"/>
  <c r="AO17" i="14"/>
  <c r="AN17" i="14"/>
  <c r="AK17" i="14"/>
  <c r="AJ17" i="14"/>
  <c r="AG17" i="14"/>
  <c r="AF17" i="14"/>
  <c r="AC17" i="14"/>
  <c r="AB17" i="14"/>
  <c r="Y17" i="14"/>
  <c r="X17" i="14"/>
  <c r="U17" i="14"/>
  <c r="T17" i="14"/>
  <c r="Q17" i="14"/>
  <c r="P17" i="14"/>
  <c r="M17" i="14"/>
  <c r="L17" i="14"/>
  <c r="I17" i="14"/>
  <c r="H17" i="14"/>
  <c r="E17" i="14"/>
  <c r="D17" i="14"/>
  <c r="BK16" i="14"/>
  <c r="BH16" i="14"/>
  <c r="BG16" i="14"/>
  <c r="BD16" i="14"/>
  <c r="BA16" i="14"/>
  <c r="AZ16" i="14"/>
  <c r="AW16" i="14"/>
  <c r="AV16" i="14"/>
  <c r="AS16" i="14"/>
  <c r="AR16" i="14"/>
  <c r="AO16" i="14"/>
  <c r="AN16" i="14"/>
  <c r="AK16" i="14"/>
  <c r="AJ16" i="14"/>
  <c r="AG16" i="14"/>
  <c r="AF16" i="14"/>
  <c r="AC16" i="14"/>
  <c r="AB16" i="14"/>
  <c r="Y16" i="14"/>
  <c r="X16" i="14"/>
  <c r="U16" i="14"/>
  <c r="T16" i="14"/>
  <c r="Q16" i="14"/>
  <c r="P16" i="14"/>
  <c r="M16" i="14"/>
  <c r="L16" i="14"/>
  <c r="I16" i="14"/>
  <c r="H16" i="14"/>
  <c r="E16" i="14"/>
  <c r="D16" i="14"/>
  <c r="BK15" i="14"/>
  <c r="BH15" i="14"/>
  <c r="BG15" i="14"/>
  <c r="BD15" i="14"/>
  <c r="BA15" i="14"/>
  <c r="AZ15" i="14"/>
  <c r="AW15" i="14"/>
  <c r="AV15" i="14"/>
  <c r="AS15" i="14"/>
  <c r="AR15" i="14"/>
  <c r="AO15" i="14"/>
  <c r="AN15" i="14"/>
  <c r="AK15" i="14"/>
  <c r="AJ15" i="14"/>
  <c r="AG15" i="14"/>
  <c r="AF15" i="14"/>
  <c r="AC15" i="14"/>
  <c r="AB15" i="14"/>
  <c r="Y15" i="14"/>
  <c r="X15" i="14"/>
  <c r="U15" i="14"/>
  <c r="T15" i="14"/>
  <c r="Q15" i="14"/>
  <c r="P15" i="14"/>
  <c r="M15" i="14"/>
  <c r="L15" i="14"/>
  <c r="I15" i="14"/>
  <c r="H15" i="14"/>
  <c r="E15" i="14"/>
  <c r="D15" i="14"/>
  <c r="BK14" i="14"/>
  <c r="BH14" i="14"/>
  <c r="BG14" i="14"/>
  <c r="BD14" i="14"/>
  <c r="BA14" i="14"/>
  <c r="AZ14" i="14"/>
  <c r="AW14" i="14"/>
  <c r="AV14" i="14"/>
  <c r="AS14" i="14"/>
  <c r="AR14" i="14"/>
  <c r="AO14" i="14"/>
  <c r="AN14" i="14"/>
  <c r="AK14" i="14"/>
  <c r="AJ14" i="14"/>
  <c r="AG14" i="14"/>
  <c r="AF14" i="14"/>
  <c r="AC14" i="14"/>
  <c r="AB14" i="14"/>
  <c r="Y14" i="14"/>
  <c r="X14" i="14"/>
  <c r="U14" i="14"/>
  <c r="T14" i="14"/>
  <c r="Q14" i="14"/>
  <c r="P14" i="14"/>
  <c r="M14" i="14"/>
  <c r="L14" i="14"/>
  <c r="I14" i="14"/>
  <c r="H14" i="14"/>
  <c r="E14" i="14"/>
  <c r="D14" i="14"/>
  <c r="BK13" i="14"/>
  <c r="BH13" i="14"/>
  <c r="BG13" i="14"/>
  <c r="BD13" i="14"/>
  <c r="BA13" i="14"/>
  <c r="AZ13" i="14"/>
  <c r="AW13" i="14"/>
  <c r="AV13" i="14"/>
  <c r="AS13" i="14"/>
  <c r="AR13" i="14"/>
  <c r="AO13" i="14"/>
  <c r="AN13" i="14"/>
  <c r="AK13" i="14"/>
  <c r="AJ13" i="14"/>
  <c r="AG13" i="14"/>
  <c r="AF13" i="14"/>
  <c r="AC13" i="14"/>
  <c r="AB13" i="14"/>
  <c r="Y13" i="14"/>
  <c r="X13" i="14"/>
  <c r="U13" i="14"/>
  <c r="T13" i="14"/>
  <c r="Q13" i="14"/>
  <c r="P13" i="14"/>
  <c r="M13" i="14"/>
  <c r="L13" i="14"/>
  <c r="I13" i="14"/>
  <c r="H13" i="14"/>
  <c r="E13" i="14"/>
  <c r="D13" i="14"/>
  <c r="BK12" i="14"/>
  <c r="BH12" i="14"/>
  <c r="BG12" i="14"/>
  <c r="BD12" i="14"/>
  <c r="BA12" i="14"/>
  <c r="AZ12" i="14"/>
  <c r="AW12" i="14"/>
  <c r="AV12" i="14"/>
  <c r="AS12" i="14"/>
  <c r="AR12" i="14"/>
  <c r="AO12" i="14"/>
  <c r="AN12" i="14"/>
  <c r="AK12" i="14"/>
  <c r="AJ12" i="14"/>
  <c r="AG12" i="14"/>
  <c r="AF12" i="14"/>
  <c r="AC12" i="14"/>
  <c r="AB12" i="14"/>
  <c r="Y12" i="14"/>
  <c r="X12" i="14"/>
  <c r="U12" i="14"/>
  <c r="T12" i="14"/>
  <c r="Q12" i="14"/>
  <c r="P12" i="14"/>
  <c r="M12" i="14"/>
  <c r="L12" i="14"/>
  <c r="I12" i="14"/>
  <c r="H12" i="14"/>
  <c r="E12" i="14"/>
  <c r="D12" i="14"/>
  <c r="BK11" i="14"/>
  <c r="BH11" i="14"/>
  <c r="BG11" i="14"/>
  <c r="BD11" i="14"/>
  <c r="BA11" i="14"/>
  <c r="AZ11" i="14"/>
  <c r="AW11" i="14"/>
  <c r="AV11" i="14"/>
  <c r="AS11" i="14"/>
  <c r="AR11" i="14"/>
  <c r="AO11" i="14"/>
  <c r="AN11" i="14"/>
  <c r="AK11" i="14"/>
  <c r="AJ11" i="14"/>
  <c r="AG11" i="14"/>
  <c r="AF11" i="14"/>
  <c r="AC11" i="14"/>
  <c r="AB11" i="14"/>
  <c r="Y11" i="14"/>
  <c r="X11" i="14"/>
  <c r="U11" i="14"/>
  <c r="T11" i="14"/>
  <c r="Q11" i="14"/>
  <c r="P11" i="14"/>
  <c r="M11" i="14"/>
  <c r="L11" i="14"/>
  <c r="I11" i="14"/>
  <c r="H11" i="14"/>
  <c r="E11" i="14"/>
  <c r="D11" i="14"/>
  <c r="BK10" i="14"/>
  <c r="BH10" i="14"/>
  <c r="BG10" i="14"/>
  <c r="BD10" i="14"/>
  <c r="BA10" i="14"/>
  <c r="AZ10" i="14"/>
  <c r="AW10" i="14"/>
  <c r="AV10" i="14"/>
  <c r="AS10" i="14"/>
  <c r="AR10" i="14"/>
  <c r="AO10" i="14"/>
  <c r="AN10" i="14"/>
  <c r="AK10" i="14"/>
  <c r="AJ10" i="14"/>
  <c r="AG10" i="14"/>
  <c r="AF10" i="14"/>
  <c r="AC10" i="14"/>
  <c r="AB10" i="14"/>
  <c r="Y10" i="14"/>
  <c r="X10" i="14"/>
  <c r="U10" i="14"/>
  <c r="T10" i="14"/>
  <c r="Q10" i="14"/>
  <c r="P10" i="14"/>
  <c r="M10" i="14"/>
  <c r="L10" i="14"/>
  <c r="I10" i="14"/>
  <c r="H10" i="14"/>
  <c r="E10" i="14"/>
  <c r="D10" i="14"/>
  <c r="BK9" i="14"/>
  <c r="BF9" i="14"/>
  <c r="C29" i="15" s="1"/>
  <c r="BE9" i="14"/>
  <c r="B29" i="15" s="1"/>
  <c r="BD9" i="14"/>
  <c r="AY9" i="14"/>
  <c r="AX9" i="14"/>
  <c r="B27" i="15" s="1"/>
  <c r="AU9" i="14"/>
  <c r="C26" i="15" s="1"/>
  <c r="AT9" i="14"/>
  <c r="B26" i="15" s="1"/>
  <c r="AQ9" i="14"/>
  <c r="C20" i="15" s="1"/>
  <c r="AP9" i="14"/>
  <c r="B20" i="15" s="1"/>
  <c r="AM9" i="14"/>
  <c r="C19" i="15" s="1"/>
  <c r="AL9" i="14"/>
  <c r="B19" i="15" s="1"/>
  <c r="AI9" i="14"/>
  <c r="C16" i="15" s="1"/>
  <c r="AH9" i="14"/>
  <c r="B16" i="15" s="1"/>
  <c r="AE9" i="14"/>
  <c r="AD9" i="14"/>
  <c r="AA9" i="14"/>
  <c r="Z9" i="14"/>
  <c r="W9" i="14"/>
  <c r="C17" i="15" s="1"/>
  <c r="V9" i="14"/>
  <c r="B17" i="15" s="1"/>
  <c r="S9" i="14"/>
  <c r="C13" i="15" s="1"/>
  <c r="R9" i="14"/>
  <c r="B13" i="15" s="1"/>
  <c r="O9" i="14"/>
  <c r="C8" i="15" s="1"/>
  <c r="N9" i="14"/>
  <c r="B8" i="15" s="1"/>
  <c r="K9" i="14"/>
  <c r="C7" i="15" s="1"/>
  <c r="J9" i="14"/>
  <c r="B7" i="15" s="1"/>
  <c r="G9" i="14"/>
  <c r="F9" i="14"/>
  <c r="C9" i="14"/>
  <c r="B9" i="14"/>
  <c r="B5" i="15" s="1"/>
  <c r="D8" i="23"/>
  <c r="H9" i="23" s="1"/>
  <c r="E9" i="23"/>
  <c r="F9" i="23"/>
  <c r="I9" i="23"/>
  <c r="J9" i="23"/>
  <c r="E10" i="23"/>
  <c r="F10" i="23"/>
  <c r="I10" i="23"/>
  <c r="J10" i="23"/>
  <c r="E11" i="23"/>
  <c r="F11" i="23"/>
  <c r="I11" i="23"/>
  <c r="J11" i="23"/>
  <c r="E12" i="23"/>
  <c r="F12" i="23"/>
  <c r="I12" i="23"/>
  <c r="J12" i="23"/>
  <c r="E13" i="23"/>
  <c r="F13" i="23"/>
  <c r="I13" i="23"/>
  <c r="J13" i="23"/>
  <c r="E14" i="23"/>
  <c r="F14" i="23"/>
  <c r="I14" i="23"/>
  <c r="J14" i="23"/>
  <c r="E15" i="23"/>
  <c r="F15" i="23"/>
  <c r="I15" i="23"/>
  <c r="J15" i="23"/>
  <c r="E16" i="23"/>
  <c r="F16" i="23"/>
  <c r="I16" i="23"/>
  <c r="J16" i="23"/>
  <c r="E17" i="23"/>
  <c r="F17" i="23"/>
  <c r="I17" i="23"/>
  <c r="J17" i="23"/>
  <c r="E18" i="23"/>
  <c r="F18" i="23"/>
  <c r="I18" i="23"/>
  <c r="J18" i="23"/>
  <c r="E19" i="23"/>
  <c r="F19" i="23"/>
  <c r="I19" i="23"/>
  <c r="J19" i="23"/>
  <c r="E20" i="23"/>
  <c r="F20" i="23"/>
  <c r="I20" i="23"/>
  <c r="J20" i="23"/>
  <c r="E21" i="23"/>
  <c r="F21" i="23"/>
  <c r="I21" i="23"/>
  <c r="J21" i="23"/>
  <c r="E22" i="23"/>
  <c r="F22" i="23"/>
  <c r="I22" i="23"/>
  <c r="J22" i="23"/>
  <c r="E24" i="23"/>
  <c r="F24" i="23"/>
  <c r="I24" i="23"/>
  <c r="J24" i="23"/>
  <c r="E25" i="23"/>
  <c r="F25" i="23"/>
  <c r="I25" i="23"/>
  <c r="J25" i="23"/>
  <c r="E26" i="23"/>
  <c r="F26" i="23"/>
  <c r="H26" i="23"/>
  <c r="I26" i="23"/>
  <c r="J26" i="23"/>
  <c r="E9" i="14" l="1"/>
  <c r="C5" i="15"/>
  <c r="BA9" i="14"/>
  <c r="C27" i="15"/>
  <c r="H24" i="23"/>
  <c r="Q9" i="14"/>
  <c r="AO9" i="14"/>
  <c r="H21" i="23"/>
  <c r="H19" i="23"/>
  <c r="H17" i="23"/>
  <c r="H15" i="23"/>
  <c r="H13" i="23"/>
  <c r="H11" i="23"/>
  <c r="AG9" i="14"/>
  <c r="AC9" i="14"/>
  <c r="Y9" i="14"/>
  <c r="AW9" i="14"/>
  <c r="AS9" i="14"/>
  <c r="AK9" i="14"/>
  <c r="U9" i="14"/>
  <c r="D6" i="12"/>
  <c r="D6" i="11"/>
  <c r="E8" i="23"/>
  <c r="H25" i="23"/>
  <c r="H22" i="23"/>
  <c r="H20" i="23"/>
  <c r="H18" i="23"/>
  <c r="H16" i="23"/>
  <c r="H14" i="23"/>
  <c r="H12" i="23"/>
  <c r="H10" i="23"/>
  <c r="F8" i="23"/>
  <c r="D9" i="14"/>
  <c r="H9" i="14"/>
  <c r="L9" i="14"/>
  <c r="P9" i="14"/>
  <c r="T9" i="14"/>
  <c r="X9" i="14"/>
  <c r="AB9" i="14"/>
  <c r="AF9" i="14"/>
  <c r="AJ9" i="14"/>
  <c r="AN9" i="14"/>
  <c r="AR9" i="14"/>
  <c r="AV9" i="14"/>
  <c r="AZ9" i="14"/>
  <c r="BG9" i="14"/>
  <c r="M9" i="14"/>
  <c r="I9" i="14"/>
  <c r="E6" i="11"/>
  <c r="E6" i="12"/>
  <c r="BH9" i="14"/>
  <c r="E15" i="15" l="1"/>
  <c r="E18" i="15"/>
  <c r="E21" i="15"/>
  <c r="D15" i="15"/>
  <c r="D18" i="15"/>
  <c r="D21" i="15"/>
  <c r="D14" i="15" l="1"/>
  <c r="E30" i="15" l="1"/>
  <c r="D30" i="15"/>
  <c r="E28" i="15"/>
  <c r="E14" i="15"/>
  <c r="E12" i="15"/>
  <c r="D12" i="15"/>
  <c r="E11" i="15"/>
  <c r="D10" i="15"/>
  <c r="B9" i="15"/>
  <c r="D20" i="15" l="1"/>
  <c r="E20" i="15"/>
  <c r="D26" i="15"/>
  <c r="D27" i="15"/>
  <c r="D29" i="15"/>
  <c r="D13" i="15"/>
  <c r="F7" i="15"/>
  <c r="D8" i="15"/>
  <c r="D7" i="15"/>
  <c r="D6" i="15"/>
  <c r="D5" i="15"/>
  <c r="D28" i="15"/>
  <c r="E10" i="15"/>
  <c r="E5" i="15" l="1"/>
  <c r="E17" i="15"/>
  <c r="D17" i="15"/>
  <c r="D16" i="15"/>
  <c r="E16" i="15"/>
  <c r="E19" i="15"/>
  <c r="D19" i="15"/>
  <c r="E27" i="15"/>
  <c r="E29" i="15"/>
  <c r="E6" i="15"/>
  <c r="C31" i="15"/>
  <c r="E26" i="15"/>
  <c r="C9" i="15"/>
  <c r="E13" i="15"/>
  <c r="G7" i="15"/>
  <c r="E8" i="15"/>
  <c r="E7" i="15"/>
</calcChain>
</file>

<file path=xl/sharedStrings.xml><?xml version="1.0" encoding="utf-8"?>
<sst xmlns="http://schemas.openxmlformats.org/spreadsheetml/2006/main" count="264" uniqueCount="173">
  <si>
    <t>Показник</t>
  </si>
  <si>
    <t>зміна значення</t>
  </si>
  <si>
    <t>%</t>
  </si>
  <si>
    <t xml:space="preserve"> 2017 р.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</si>
  <si>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</si>
  <si>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</si>
  <si>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</si>
  <si>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</si>
  <si>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</si>
  <si>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</si>
  <si>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</si>
  <si>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</si>
  <si>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</si>
  <si>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</si>
  <si>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</si>
  <si>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</si>
  <si>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</si>
  <si>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</si>
  <si>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</si>
  <si>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</si>
  <si>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</si>
  <si>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</si>
  <si>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</si>
  <si>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</si>
  <si>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</si>
  <si>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</si>
  <si>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</si>
  <si>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</si>
  <si>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</si>
  <si>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</si>
  <si>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</si>
  <si>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</si>
  <si>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</si>
  <si>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</si>
  <si>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</si>
  <si>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</si>
  <si>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</si>
  <si>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</si>
  <si>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</si>
  <si>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</si>
  <si>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</si>
  <si>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</si>
  <si>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</si>
  <si>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</si>
  <si>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</si>
  <si>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</si>
  <si>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</si>
  <si>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</si>
  <si>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</si>
  <si>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</si>
  <si>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</si>
  <si>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</si>
  <si>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</si>
  <si>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</si>
  <si>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</si>
  <si>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</si>
  <si>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</si>
  <si>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</si>
  <si>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</si>
  <si>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</si>
  <si>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</si>
  <si>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</si>
  <si>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</si>
  <si>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</si>
  <si>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</si>
  <si>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</si>
  <si>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</si>
  <si>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</si>
  <si>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</si>
  <si>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</si>
  <si>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</si>
  <si>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</si>
  <si>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За даними Державної служби статистики України (без урахування тимчасово окупованих територій АР Крим, м.Севастополя та частини зони проведення антитерористичної операції)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</si>
  <si>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</si>
  <si>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</si>
  <si>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</si>
  <si>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</si>
  <si>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</si>
  <si>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</si>
  <si>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</si>
  <si>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</si>
  <si>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</si>
  <si>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</si>
  <si>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</si>
  <si>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</si>
  <si>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</si>
  <si>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</si>
  <si>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Київська </t>
  </si>
  <si>
    <t>Рівень зайнятості, %</t>
  </si>
  <si>
    <t xml:space="preserve">Рівень економічної активності, % </t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</si>
  <si>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</si>
  <si>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</si>
  <si>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</si>
  <si>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</si>
  <si>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</si>
  <si>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</si>
  <si>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Усього мали статус протягом періоду, осіб</t>
  </si>
  <si>
    <t>з них отримали статус протягом звітного періоду, осіб</t>
  </si>
  <si>
    <t>Працевлаштовано до набуття статусу  безробітного, осіб</t>
  </si>
  <si>
    <t xml:space="preserve">з них, особи </t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</si>
  <si>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</si>
  <si>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</si>
  <si>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</si>
  <si>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2017 рік</t>
  </si>
  <si>
    <t>2018 рік</t>
  </si>
  <si>
    <t xml:space="preserve">   1.1. з них зареєстровано з початку року</t>
  </si>
  <si>
    <t xml:space="preserve">   2.2. Питома вага працевлаштованих до набуття статусу безробітного, %</t>
  </si>
  <si>
    <t xml:space="preserve"> 2.3. Працевлаштовано безробітних за направленням служби зайнятості</t>
  </si>
  <si>
    <t xml:space="preserve"> 2.3.1. Шляхом одноразової виплати допомоги по безробіттю, осіб</t>
  </si>
  <si>
    <t>4. Отримали ваучер на навчання, осіб</t>
  </si>
  <si>
    <t xml:space="preserve">   9.1. з них зареєстровано з початку року</t>
  </si>
  <si>
    <t>Станом на дату:</t>
  </si>
  <si>
    <t>15. Середній розмір заробітної плати у вакансіях, грн.</t>
  </si>
  <si>
    <t>16. Кількість претендентів на одну вакансію, особи</t>
  </si>
  <si>
    <t xml:space="preserve"> 2018 р.</t>
  </si>
  <si>
    <t>Всього</t>
  </si>
  <si>
    <t>Тернопільський  МРЦЗ</t>
  </si>
  <si>
    <t>Діяльність обласної служби зайнятості</t>
  </si>
  <si>
    <t xml:space="preserve"> + (-)               осіб</t>
  </si>
  <si>
    <t>1. Мали статус безробітного,  осіб</t>
  </si>
  <si>
    <t>2. Всього отримали роботу (у т.ч. до набуття статусу безробітного),  осіб</t>
  </si>
  <si>
    <t xml:space="preserve">   2.1. Працевлаштовано до набуття статусу,  осіб</t>
  </si>
  <si>
    <t xml:space="preserve">   2.3.2. Працевлаштовано з компенсацією витрат роботодавцю єдиного внеску,  осіб</t>
  </si>
  <si>
    <t>3. Проходили професійне навчання безробітні,  осіб</t>
  </si>
  <si>
    <t xml:space="preserve">   3.1. з них в ЦПТО,   осіб</t>
  </si>
  <si>
    <t>5. Брали участь у громадських та інших роботах тимчасового характеру,  осіб</t>
  </si>
  <si>
    <t>6. Кількість осіб, охоплених профорієнтаційними послугами,  осіб</t>
  </si>
  <si>
    <t>7. Отримували допомогу по безробіттю,  осіб</t>
  </si>
  <si>
    <t>8. Кількість роботодавців, які надали інформацію про вакансії,   одиниць</t>
  </si>
  <si>
    <t>9. Кількість вакансій,  одиниць</t>
  </si>
  <si>
    <t xml:space="preserve"> + (-)                        осіб</t>
  </si>
  <si>
    <t>10. Мали статус безробітного,  осіб</t>
  </si>
  <si>
    <t>11. Отримували допомогу по безробіттю,  осіб</t>
  </si>
  <si>
    <t>13. Кількість вакансій по формі 3-ПН,  одиниць</t>
  </si>
  <si>
    <t>Надання послуг обласною службою зайнятості</t>
  </si>
  <si>
    <t>12. Середній розмір допомоги по безробіттю, грн.</t>
  </si>
  <si>
    <t>Кількість вакансій на кінець періоду, одиниць</t>
  </si>
  <si>
    <t>Середній розмір заробітної плати у вакансіях, грн.</t>
  </si>
  <si>
    <t>за формою 3-ПН</t>
  </si>
  <si>
    <t>Економічна активність населення у середньому за І півріччя 2017 -2018 рр.                                                                                                                                                   за місцем проживання та статтю</t>
  </si>
  <si>
    <t>у І півріччі 2017 -2018 рр.</t>
  </si>
  <si>
    <t>Шумська</t>
  </si>
  <si>
    <t>Чортківська</t>
  </si>
  <si>
    <t>Теребовлянська</t>
  </si>
  <si>
    <t>Підгаєцька</t>
  </si>
  <si>
    <t>Підволочиська</t>
  </si>
  <si>
    <t>Монастириська</t>
  </si>
  <si>
    <t>Лановецька</t>
  </si>
  <si>
    <t>Кременецька</t>
  </si>
  <si>
    <t>Козівська</t>
  </si>
  <si>
    <t>Зборівська</t>
  </si>
  <si>
    <t>Збаразька</t>
  </si>
  <si>
    <t>Заліщицька</t>
  </si>
  <si>
    <t>Гусятинська</t>
  </si>
  <si>
    <t>Бучацька</t>
  </si>
  <si>
    <t>Борщівська</t>
  </si>
  <si>
    <t>Бережанська</t>
  </si>
  <si>
    <t>Середній розмір допомоги по безробіттю у вересні грн.</t>
  </si>
  <si>
    <t>Назва філії, ЦЗ</t>
  </si>
  <si>
    <r>
      <t>Економічно активне населення</t>
    </r>
    <r>
      <rPr>
        <sz val="14"/>
        <color theme="1"/>
        <rFont val="Times New Roman"/>
        <family val="1"/>
        <charset val="204"/>
      </rPr>
      <t>, тис.осіб</t>
    </r>
  </si>
  <si>
    <r>
      <t>Зайняте населення</t>
    </r>
    <r>
      <rPr>
        <sz val="14"/>
        <color theme="1"/>
        <rFont val="Times New Roman"/>
        <family val="1"/>
        <charset val="204"/>
      </rPr>
      <t>, тис.осіб</t>
    </r>
  </si>
  <si>
    <r>
      <t>Безробітне населення                       (за методологією МОП)</t>
    </r>
    <r>
      <rPr>
        <sz val="14"/>
        <color theme="1"/>
        <rFont val="Times New Roman"/>
        <family val="1"/>
        <charset val="204"/>
      </rPr>
      <t>, тис.осіб</t>
    </r>
  </si>
  <si>
    <r>
      <t xml:space="preserve">Кількість осіб, охоплених профорієнтаційними послугами,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</si>
  <si>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які мали статус безробітного, </t>
    </r>
    <r>
      <rPr>
        <i/>
        <sz val="12"/>
        <color theme="1"/>
        <rFont val="Times New Roman"/>
        <family val="1"/>
        <charset val="204"/>
      </rPr>
      <t>осіб</t>
    </r>
  </si>
  <si>
    <t>січень-листопад   2018 р.</t>
  </si>
  <si>
    <t>січень-листопад  2017 р.</t>
  </si>
  <si>
    <t>січень-листопад  2018 р.</t>
  </si>
  <si>
    <t>за січень-листопад 2017-2018 рр.</t>
  </si>
  <si>
    <t>у січні-листопаді 2017 - 2018 рр.</t>
  </si>
  <si>
    <t>на   1 грудня 2017 р.</t>
  </si>
  <si>
    <t>на   1 грудня 2018 р.</t>
  </si>
  <si>
    <t xml:space="preserve">     + 5.5 в.п.</t>
  </si>
  <si>
    <t>січень-листопад 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</si>
</sst>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i/>
      <sz val="10"/>
      <color theme="1"/>
      <name val="Times New Roman Cyr"/>
      <charset val="204"/>
    </font>
    <font>
      <i/>
      <sz val="10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0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 Cyr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 Cyr"/>
      <charset val="204"/>
    </font>
    <font>
      <sz val="12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 Cyr"/>
      <charset val="204"/>
    </font>
    <font>
      <i/>
      <sz val="18"/>
      <color theme="1"/>
      <name val="Times New Roman Cyr"/>
      <charset val="204"/>
    </font>
    <font>
      <b/>
      <sz val="14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 Cyr"/>
      <charset val="204"/>
    </font>
    <font>
      <b/>
      <sz val="18"/>
      <color theme="1"/>
      <name val="Times New Roman Cyr"/>
      <charset val="204"/>
    </font>
    <font>
      <i/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/>
    <xf numFmtId="0" fontId="8" fillId="0" borderId="0"/>
    <xf numFmtId="0" fontId="1" fillId="0" borderId="0"/>
    <xf numFmtId="0" fontId="8" fillId="0" borderId="0"/>
    <xf numFmtId="0" fontId="27" fillId="0" borderId="0"/>
    <xf numFmtId="0" fontId="3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29" fillId="0" borderId="0"/>
    <xf numFmtId="0" fontId="19" fillId="0" borderId="0"/>
    <xf numFmtId="0" fontId="3" fillId="0" borderId="0"/>
    <xf numFmtId="0" fontId="31" fillId="0" borderId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4" borderId="0" applyNumberFormat="0" applyBorder="0" applyAlignment="0" applyProtection="0"/>
    <xf numFmtId="0" fontId="41" fillId="19" borderId="0" applyNumberFormat="0" applyBorder="0" applyAlignment="0" applyProtection="0"/>
    <xf numFmtId="0" fontId="35" fillId="11" borderId="47" applyNumberFormat="0" applyAlignment="0" applyProtection="0"/>
    <xf numFmtId="0" fontId="39" fillId="16" borderId="48" applyNumberFormat="0" applyAlignment="0" applyProtection="0"/>
    <xf numFmtId="0" fontId="42" fillId="0" borderId="0" applyNumberFormat="0" applyFill="0" applyBorder="0" applyAlignment="0" applyProtection="0"/>
    <xf numFmtId="0" fontId="44" fillId="9" borderId="0" applyNumberFormat="0" applyBorder="0" applyAlignment="0" applyProtection="0"/>
    <xf numFmtId="0" fontId="36" fillId="0" borderId="49" applyNumberFormat="0" applyFill="0" applyAlignment="0" applyProtection="0"/>
    <xf numFmtId="0" fontId="37" fillId="0" borderId="50" applyNumberFormat="0" applyFill="0" applyAlignment="0" applyProtection="0"/>
    <xf numFmtId="0" fontId="38" fillId="0" borderId="51" applyNumberFormat="0" applyFill="0" applyAlignment="0" applyProtection="0"/>
    <xf numFmtId="0" fontId="38" fillId="0" borderId="0" applyNumberFormat="0" applyFill="0" applyBorder="0" applyAlignment="0" applyProtection="0"/>
    <xf numFmtId="0" fontId="33" fillId="6" borderId="47" applyNumberFormat="0" applyAlignment="0" applyProtection="0"/>
    <xf numFmtId="0" fontId="43" fillId="0" borderId="52" applyNumberFormat="0" applyFill="0" applyAlignment="0" applyProtection="0"/>
    <xf numFmtId="0" fontId="40" fillId="12" borderId="0" applyNumberFormat="0" applyBorder="0" applyAlignment="0" applyProtection="0"/>
    <xf numFmtId="0" fontId="31" fillId="7" borderId="53" applyNumberFormat="0" applyFont="0" applyAlignment="0" applyProtection="0"/>
    <xf numFmtId="0" fontId="34" fillId="11" borderId="54" applyNumberFormat="0" applyAlignment="0" applyProtection="0"/>
  </cellStyleXfs>
  <cellXfs count="310">
    <xf numFmtId="0" fontId="0" fillId="0" borderId="0" xfId="0"/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" fontId="6" fillId="0" borderId="0" xfId="10" applyNumberFormat="1" applyFont="1" applyFill="1" applyProtection="1"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" fontId="9" fillId="0" borderId="0" xfId="10" applyNumberFormat="1" applyFont="1" applyFill="1" applyBorder="1" applyProtection="1">
      <protection locked="0"/>
    </xf>
    <xf numFmtId="0" fontId="12" fillId="0" borderId="0" xfId="15" applyFont="1" applyFill="1"/>
    <xf numFmtId="0" fontId="14" fillId="0" borderId="0" xfId="15" applyFont="1" applyFill="1" applyBorder="1" applyAlignment="1">
      <alignment horizontal="center"/>
    </xf>
    <xf numFmtId="0" fontId="14" fillId="0" borderId="0" xfId="15" applyFont="1" applyFill="1"/>
    <xf numFmtId="0" fontId="15" fillId="0" borderId="0" xfId="15" applyFont="1" applyFill="1" applyAlignment="1">
      <alignment vertical="center"/>
    </xf>
    <xf numFmtId="0" fontId="16" fillId="0" borderId="0" xfId="15" applyFont="1" applyFill="1"/>
    <xf numFmtId="0" fontId="15" fillId="0" borderId="0" xfId="15" applyFont="1" applyFill="1" applyAlignment="1">
      <alignment vertical="center" wrapText="1"/>
    </xf>
    <xf numFmtId="0" fontId="16" fillId="0" borderId="0" xfId="15" applyFont="1" applyFill="1" applyAlignment="1">
      <alignment vertical="center"/>
    </xf>
    <xf numFmtId="0" fontId="16" fillId="0" borderId="0" xfId="15" applyFont="1" applyFill="1" applyAlignment="1">
      <alignment horizontal="center"/>
    </xf>
    <xf numFmtId="0" fontId="16" fillId="0" borderId="0" xfId="15" applyFont="1" applyFill="1" applyAlignment="1">
      <alignment wrapText="1"/>
    </xf>
    <xf numFmtId="165" fontId="16" fillId="0" borderId="0" xfId="15" applyNumberFormat="1" applyFont="1" applyFill="1"/>
    <xf numFmtId="0" fontId="23" fillId="0" borderId="0" xfId="6" applyFont="1"/>
    <xf numFmtId="0" fontId="16" fillId="0" borderId="0" xfId="6" applyFont="1"/>
    <xf numFmtId="0" fontId="26" fillId="0" borderId="0" xfId="6" applyFont="1" applyBorder="1" applyAlignment="1">
      <alignment horizontal="left" vertical="top" wrapText="1"/>
    </xf>
    <xf numFmtId="0" fontId="23" fillId="0" borderId="0" xfId="6" applyFont="1" applyFill="1"/>
    <xf numFmtId="165" fontId="4" fillId="0" borderId="0" xfId="5" applyNumberFormat="1" applyFont="1" applyAlignment="1">
      <alignment wrapText="1"/>
    </xf>
    <xf numFmtId="0" fontId="26" fillId="0" borderId="0" xfId="6" applyFont="1"/>
    <xf numFmtId="0" fontId="26" fillId="0" borderId="0" xfId="6" applyFont="1" applyBorder="1"/>
    <xf numFmtId="0" fontId="25" fillId="0" borderId="0" xfId="6" applyFont="1"/>
    <xf numFmtId="0" fontId="23" fillId="0" borderId="0" xfId="6" applyFont="1" applyBorder="1"/>
    <xf numFmtId="165" fontId="2" fillId="0" borderId="0" xfId="5" applyNumberFormat="1" applyFont="1" applyAlignment="1">
      <alignment wrapText="1"/>
    </xf>
    <xf numFmtId="0" fontId="4" fillId="0" borderId="0" xfId="5" applyFont="1"/>
    <xf numFmtId="0" fontId="17" fillId="0" borderId="0" xfId="6" applyFont="1" applyFill="1" applyAlignment="1"/>
    <xf numFmtId="0" fontId="16" fillId="0" borderId="0" xfId="6" applyFont="1" applyFill="1" applyAlignment="1"/>
    <xf numFmtId="0" fontId="8" fillId="0" borderId="0" xfId="6" applyFill="1"/>
    <xf numFmtId="0" fontId="16" fillId="0" borderId="0" xfId="6" applyFont="1" applyFill="1" applyAlignment="1">
      <alignment horizontal="center" vertical="center" wrapText="1"/>
    </xf>
    <xf numFmtId="0" fontId="24" fillId="0" borderId="0" xfId="6" applyFont="1" applyFill="1" applyAlignment="1">
      <alignment horizontal="center" vertical="center" wrapText="1"/>
    </xf>
    <xf numFmtId="0" fontId="24" fillId="0" borderId="0" xfId="6" applyFont="1" applyFill="1" applyAlignment="1">
      <alignment vertical="center"/>
    </xf>
    <xf numFmtId="0" fontId="5" fillId="0" borderId="0" xfId="6" applyFont="1" applyFill="1" applyAlignment="1">
      <alignment vertical="center" wrapText="1"/>
    </xf>
    <xf numFmtId="0" fontId="16" fillId="0" borderId="0" xfId="6" applyFont="1" applyFill="1" applyAlignment="1">
      <alignment horizontal="center"/>
    </xf>
    <xf numFmtId="0" fontId="4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28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22" fillId="0" borderId="0" xfId="13" applyFont="1" applyFill="1" applyAlignment="1">
      <alignment horizontal="center" vertical="top" wrapText="1"/>
    </xf>
    <xf numFmtId="0" fontId="4" fillId="0" borderId="0" xfId="13" applyFont="1" applyAlignment="1">
      <alignment horizontal="center" vertical="center"/>
    </xf>
    <xf numFmtId="0" fontId="10" fillId="0" borderId="0" xfId="13" applyFont="1" applyAlignment="1">
      <alignment horizontal="center" vertical="center"/>
    </xf>
    <xf numFmtId="165" fontId="1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10" fillId="4" borderId="0" xfId="13" applyNumberFormat="1" applyFont="1" applyFill="1" applyAlignment="1">
      <alignment horizontal="center" vertical="center"/>
    </xf>
    <xf numFmtId="0" fontId="1" fillId="0" borderId="0" xfId="13" applyFont="1"/>
    <xf numFmtId="0" fontId="16" fillId="0" borderId="0" xfId="15" applyFont="1" applyFill="1" applyAlignment="1">
      <alignment horizontal="center" vertical="center"/>
    </xf>
    <xf numFmtId="0" fontId="21" fillId="0" borderId="0" xfId="13" applyFont="1" applyFill="1" applyAlignment="1">
      <alignment horizontal="center" vertical="top" wrapText="1"/>
    </xf>
    <xf numFmtId="0" fontId="1" fillId="0" borderId="0" xfId="13" applyFont="1" applyAlignment="1">
      <alignment vertical="center"/>
    </xf>
    <xf numFmtId="3" fontId="1" fillId="0" borderId="0" xfId="13" applyNumberFormat="1" applyFont="1" applyAlignment="1">
      <alignment vertical="center"/>
    </xf>
    <xf numFmtId="0" fontId="45" fillId="0" borderId="0" xfId="9" applyFont="1"/>
    <xf numFmtId="0" fontId="45" fillId="0" borderId="0" xfId="9" applyFont="1" applyFill="1"/>
    <xf numFmtId="0" fontId="49" fillId="0" borderId="5" xfId="6" applyFont="1" applyBorder="1" applyAlignment="1">
      <alignment horizontal="center" vertical="center" wrapText="1"/>
    </xf>
    <xf numFmtId="0" fontId="51" fillId="0" borderId="6" xfId="6" applyFont="1" applyBorder="1" applyAlignment="1">
      <alignment horizontal="center" vertical="center" wrapText="1"/>
    </xf>
    <xf numFmtId="49" fontId="52" fillId="0" borderId="26" xfId="6" applyNumberFormat="1" applyFont="1" applyFill="1" applyBorder="1" applyAlignment="1">
      <alignment horizontal="center" vertical="center" wrapText="1"/>
    </xf>
    <xf numFmtId="49" fontId="52" fillId="0" borderId="27" xfId="6" applyNumberFormat="1" applyFont="1" applyFill="1" applyBorder="1" applyAlignment="1">
      <alignment horizontal="center" vertical="center" wrapText="1"/>
    </xf>
    <xf numFmtId="49" fontId="52" fillId="0" borderId="28" xfId="6" applyNumberFormat="1" applyFont="1" applyFill="1" applyBorder="1" applyAlignment="1">
      <alignment horizontal="center" vertical="center" wrapText="1"/>
    </xf>
    <xf numFmtId="0" fontId="53" fillId="2" borderId="8" xfId="6" applyFont="1" applyFill="1" applyBorder="1" applyAlignment="1">
      <alignment horizontal="left" vertical="center" wrapText="1"/>
    </xf>
    <xf numFmtId="164" fontId="55" fillId="0" borderId="7" xfId="6" applyNumberFormat="1" applyFont="1" applyFill="1" applyBorder="1" applyAlignment="1">
      <alignment horizontal="center" vertical="center"/>
    </xf>
    <xf numFmtId="164" fontId="55" fillId="0" borderId="8" xfId="6" applyNumberFormat="1" applyFont="1" applyBorder="1" applyAlignment="1">
      <alignment horizontal="center" vertical="center"/>
    </xf>
    <xf numFmtId="164" fontId="55" fillId="0" borderId="7" xfId="6" applyNumberFormat="1" applyFont="1" applyBorder="1" applyAlignment="1">
      <alignment horizontal="center" vertical="center"/>
    </xf>
    <xf numFmtId="164" fontId="55" fillId="0" borderId="9" xfId="6" applyNumberFormat="1" applyFont="1" applyBorder="1" applyAlignment="1">
      <alignment horizontal="center" vertical="center"/>
    </xf>
    <xf numFmtId="164" fontId="55" fillId="0" borderId="10" xfId="6" applyNumberFormat="1" applyFont="1" applyBorder="1" applyAlignment="1">
      <alignment horizontal="center" vertical="center"/>
    </xf>
    <xf numFmtId="0" fontId="56" fillId="0" borderId="12" xfId="6" applyFont="1" applyBorder="1" applyAlignment="1">
      <alignment horizontal="left" vertical="center" wrapText="1"/>
    </xf>
    <xf numFmtId="164" fontId="57" fillId="0" borderId="11" xfId="6" applyNumberFormat="1" applyFont="1" applyFill="1" applyBorder="1" applyAlignment="1">
      <alignment horizontal="center" vertical="center"/>
    </xf>
    <xf numFmtId="164" fontId="57" fillId="0" borderId="12" xfId="6" applyNumberFormat="1" applyFont="1" applyBorder="1" applyAlignment="1">
      <alignment horizontal="center" vertical="center"/>
    </xf>
    <xf numFmtId="164" fontId="57" fillId="0" borderId="13" xfId="6" applyNumberFormat="1" applyFont="1" applyBorder="1" applyAlignment="1">
      <alignment horizontal="center" vertical="center"/>
    </xf>
    <xf numFmtId="164" fontId="57" fillId="0" borderId="3" xfId="6" applyNumberFormat="1" applyFont="1" applyBorder="1" applyAlignment="1">
      <alignment horizontal="center" vertical="center"/>
    </xf>
    <xf numFmtId="0" fontId="53" fillId="0" borderId="15" xfId="6" applyFont="1" applyFill="1" applyBorder="1" applyAlignment="1">
      <alignment horizontal="left" vertical="center" wrapText="1"/>
    </xf>
    <xf numFmtId="164" fontId="55" fillId="0" borderId="14" xfId="6" applyNumberFormat="1" applyFont="1" applyFill="1" applyBorder="1" applyAlignment="1">
      <alignment horizontal="center" vertical="center"/>
    </xf>
    <xf numFmtId="164" fontId="55" fillId="0" borderId="15" xfId="6" applyNumberFormat="1" applyFont="1" applyFill="1" applyBorder="1" applyAlignment="1">
      <alignment horizontal="center" vertical="center"/>
    </xf>
    <xf numFmtId="164" fontId="55" fillId="0" borderId="16" xfId="6" applyNumberFormat="1" applyFont="1" applyFill="1" applyBorder="1" applyAlignment="1">
      <alignment horizontal="center" vertical="center"/>
    </xf>
    <xf numFmtId="164" fontId="55" fillId="0" borderId="17" xfId="6" applyNumberFormat="1" applyFont="1" applyFill="1" applyBorder="1" applyAlignment="1">
      <alignment horizontal="center" vertical="center"/>
    </xf>
    <xf numFmtId="0" fontId="56" fillId="0" borderId="19" xfId="6" applyFont="1" applyFill="1" applyBorder="1" applyAlignment="1">
      <alignment horizontal="left" vertical="center" wrapText="1"/>
    </xf>
    <xf numFmtId="164" fontId="57" fillId="0" borderId="18" xfId="6" applyNumberFormat="1" applyFont="1" applyFill="1" applyBorder="1" applyAlignment="1">
      <alignment horizontal="center" vertical="center"/>
    </xf>
    <xf numFmtId="164" fontId="57" fillId="0" borderId="19" xfId="6" applyNumberFormat="1" applyFont="1" applyFill="1" applyBorder="1" applyAlignment="1">
      <alignment horizontal="center" vertical="center"/>
    </xf>
    <xf numFmtId="164" fontId="57" fillId="0" borderId="20" xfId="6" applyNumberFormat="1" applyFont="1" applyFill="1" applyBorder="1" applyAlignment="1">
      <alignment horizontal="center" vertical="center"/>
    </xf>
    <xf numFmtId="164" fontId="57" fillId="0" borderId="21" xfId="6" applyNumberFormat="1" applyFont="1" applyFill="1" applyBorder="1" applyAlignment="1">
      <alignment horizontal="center" vertical="center"/>
    </xf>
    <xf numFmtId="0" fontId="53" fillId="0" borderId="23" xfId="6" applyFont="1" applyFill="1" applyBorder="1" applyAlignment="1">
      <alignment horizontal="left" vertical="center" wrapText="1"/>
    </xf>
    <xf numFmtId="164" fontId="55" fillId="0" borderId="22" xfId="6" applyNumberFormat="1" applyFont="1" applyFill="1" applyBorder="1" applyAlignment="1">
      <alignment horizontal="center" vertical="center"/>
    </xf>
    <xf numFmtId="164" fontId="55" fillId="0" borderId="23" xfId="6" applyNumberFormat="1" applyFont="1" applyFill="1" applyBorder="1" applyAlignment="1">
      <alignment horizontal="center" vertical="center"/>
    </xf>
    <xf numFmtId="164" fontId="55" fillId="0" borderId="24" xfId="6" applyNumberFormat="1" applyFont="1" applyFill="1" applyBorder="1" applyAlignment="1">
      <alignment horizontal="center" vertical="center"/>
    </xf>
    <xf numFmtId="164" fontId="55" fillId="0" borderId="25" xfId="6" applyNumberFormat="1" applyFont="1" applyFill="1" applyBorder="1" applyAlignment="1">
      <alignment horizontal="center" vertical="center"/>
    </xf>
    <xf numFmtId="0" fontId="56" fillId="0" borderId="12" xfId="6" applyFont="1" applyFill="1" applyBorder="1" applyAlignment="1">
      <alignment horizontal="left" vertical="center" wrapText="1"/>
    </xf>
    <xf numFmtId="164" fontId="57" fillId="0" borderId="12" xfId="6" applyNumberFormat="1" applyFont="1" applyFill="1" applyBorder="1" applyAlignment="1">
      <alignment horizontal="center" vertical="center"/>
    </xf>
    <xf numFmtId="164" fontId="57" fillId="0" borderId="13" xfId="6" applyNumberFormat="1" applyFont="1" applyFill="1" applyBorder="1" applyAlignment="1">
      <alignment horizontal="center" vertical="center"/>
    </xf>
    <xf numFmtId="164" fontId="57" fillId="0" borderId="3" xfId="6" applyNumberFormat="1" applyFont="1" applyFill="1" applyBorder="1" applyAlignment="1">
      <alignment horizontal="center" vertical="center"/>
    </xf>
    <xf numFmtId="0" fontId="48" fillId="0" borderId="0" xfId="14" applyFont="1" applyFill="1" applyBorder="1" applyAlignment="1">
      <alignment horizontal="left"/>
    </xf>
    <xf numFmtId="0" fontId="51" fillId="0" borderId="0" xfId="6" applyFont="1" applyFill="1" applyAlignment="1"/>
    <xf numFmtId="49" fontId="59" fillId="0" borderId="2" xfId="6" applyNumberFormat="1" applyFont="1" applyFill="1" applyBorder="1" applyAlignment="1">
      <alignment horizontal="center" vertical="center" wrapText="1"/>
    </xf>
    <xf numFmtId="0" fontId="58" fillId="0" borderId="2" xfId="6" applyFont="1" applyFill="1" applyBorder="1" applyAlignment="1">
      <alignment horizontal="center" vertical="center" wrapText="1"/>
    </xf>
    <xf numFmtId="0" fontId="52" fillId="0" borderId="2" xfId="6" applyFont="1" applyFill="1" applyBorder="1" applyAlignment="1">
      <alignment horizontal="left" vertical="center" wrapText="1"/>
    </xf>
    <xf numFmtId="164" fontId="52" fillId="0" borderId="2" xfId="6" applyNumberFormat="1" applyFont="1" applyFill="1" applyBorder="1" applyAlignment="1">
      <alignment horizontal="center" vertical="center" wrapText="1"/>
    </xf>
    <xf numFmtId="164" fontId="52" fillId="0" borderId="2" xfId="5" applyNumberFormat="1" applyFont="1" applyFill="1" applyBorder="1" applyAlignment="1">
      <alignment horizontal="center" vertical="center" wrapText="1"/>
    </xf>
    <xf numFmtId="165" fontId="52" fillId="0" borderId="2" xfId="6" applyNumberFormat="1" applyFont="1" applyFill="1" applyBorder="1" applyAlignment="1">
      <alignment horizontal="center" vertical="center"/>
    </xf>
    <xf numFmtId="0" fontId="61" fillId="0" borderId="2" xfId="6" applyFont="1" applyFill="1" applyBorder="1" applyAlignment="1">
      <alignment horizontal="left" wrapText="1"/>
    </xf>
    <xf numFmtId="165" fontId="62" fillId="0" borderId="2" xfId="6" applyNumberFormat="1" applyFont="1" applyFill="1" applyBorder="1" applyAlignment="1">
      <alignment horizontal="center" wrapText="1"/>
    </xf>
    <xf numFmtId="164" fontId="61" fillId="0" borderId="2" xfId="6" applyNumberFormat="1" applyFont="1" applyFill="1" applyBorder="1" applyAlignment="1">
      <alignment horizontal="center"/>
    </xf>
    <xf numFmtId="3" fontId="54" fillId="0" borderId="2" xfId="6" applyNumberFormat="1" applyFont="1" applyBorder="1" applyAlignment="1">
      <alignment horizontal="center" vertical="center"/>
    </xf>
    <xf numFmtId="3" fontId="54" fillId="0" borderId="2" xfId="6" applyNumberFormat="1" applyFont="1" applyFill="1" applyBorder="1" applyAlignment="1">
      <alignment horizontal="center" vertical="center"/>
    </xf>
    <xf numFmtId="3" fontId="54" fillId="0" borderId="2" xfId="1" applyNumberFormat="1" applyFont="1" applyBorder="1" applyAlignment="1">
      <alignment horizontal="center" vertical="center" wrapText="1"/>
    </xf>
    <xf numFmtId="0" fontId="63" fillId="0" borderId="0" xfId="15" applyFont="1" applyFill="1" applyBorder="1" applyAlignment="1">
      <alignment horizontal="center"/>
    </xf>
    <xf numFmtId="3" fontId="65" fillId="0" borderId="2" xfId="15" applyNumberFormat="1" applyFont="1" applyFill="1" applyBorder="1" applyAlignment="1">
      <alignment horizontal="center" vertical="center"/>
    </xf>
    <xf numFmtId="3" fontId="51" fillId="0" borderId="0" xfId="15" applyNumberFormat="1" applyFont="1" applyFill="1" applyAlignment="1">
      <alignment wrapText="1"/>
    </xf>
    <xf numFmtId="0" fontId="51" fillId="0" borderId="0" xfId="15" applyFont="1" applyFill="1" applyAlignment="1">
      <alignment wrapText="1"/>
    </xf>
    <xf numFmtId="0" fontId="51" fillId="0" borderId="0" xfId="15" applyFont="1" applyFill="1"/>
    <xf numFmtId="0" fontId="66" fillId="0" borderId="0" xfId="15" applyFont="1" applyFill="1" applyAlignment="1">
      <alignment horizontal="center"/>
    </xf>
    <xf numFmtId="3" fontId="67" fillId="0" borderId="2" xfId="15" applyNumberFormat="1" applyFont="1" applyFill="1" applyBorder="1" applyAlignment="1">
      <alignment horizontal="center" vertical="center"/>
    </xf>
    <xf numFmtId="3" fontId="68" fillId="0" borderId="2" xfId="15" applyNumberFormat="1" applyFont="1" applyFill="1" applyBorder="1" applyAlignment="1">
      <alignment horizontal="center" vertical="center" wrapText="1"/>
    </xf>
    <xf numFmtId="0" fontId="69" fillId="0" borderId="0" xfId="13" applyFont="1" applyFill="1" applyAlignment="1">
      <alignment horizontal="center" vertical="top" wrapText="1"/>
    </xf>
    <xf numFmtId="0" fontId="56" fillId="0" borderId="0" xfId="13" applyFont="1" applyFill="1" applyAlignment="1">
      <alignment horizontal="right" vertical="center"/>
    </xf>
    <xf numFmtId="0" fontId="53" fillId="0" borderId="2" xfId="13" applyFont="1" applyFill="1" applyBorder="1" applyAlignment="1">
      <alignment horizontal="center" vertical="center" wrapText="1"/>
    </xf>
    <xf numFmtId="0" fontId="70" fillId="0" borderId="2" xfId="13" applyFont="1" applyFill="1" applyBorder="1" applyAlignment="1">
      <alignment horizontal="center" vertical="center" wrapText="1"/>
    </xf>
    <xf numFmtId="0" fontId="70" fillId="0" borderId="2" xfId="13" applyFont="1" applyBorder="1" applyAlignment="1">
      <alignment horizontal="center" vertical="center" wrapText="1"/>
    </xf>
    <xf numFmtId="0" fontId="70" fillId="0" borderId="2" xfId="13" applyNumberFormat="1" applyFont="1" applyBorder="1" applyAlignment="1">
      <alignment horizontal="center" vertical="center" wrapText="1"/>
    </xf>
    <xf numFmtId="0" fontId="53" fillId="0" borderId="2" xfId="13" applyFont="1" applyBorder="1" applyAlignment="1">
      <alignment horizontal="center" vertical="center"/>
    </xf>
    <xf numFmtId="3" fontId="53" fillId="0" borderId="2" xfId="6" applyNumberFormat="1" applyFont="1" applyFill="1" applyBorder="1" applyAlignment="1">
      <alignment horizontal="center" vertical="center"/>
    </xf>
    <xf numFmtId="164" fontId="53" fillId="0" borderId="2" xfId="6" applyNumberFormat="1" applyFont="1" applyBorder="1" applyAlignment="1">
      <alignment horizontal="center" vertical="center"/>
    </xf>
    <xf numFmtId="3" fontId="53" fillId="0" borderId="2" xfId="6" applyNumberFormat="1" applyFont="1" applyBorder="1" applyAlignment="1">
      <alignment horizontal="center" vertical="center"/>
    </xf>
    <xf numFmtId="0" fontId="54" fillId="0" borderId="2" xfId="10" applyNumberFormat="1" applyFont="1" applyFill="1" applyBorder="1" applyAlignment="1" applyProtection="1">
      <alignment horizontal="left" vertical="center"/>
      <protection locked="0"/>
    </xf>
    <xf numFmtId="164" fontId="54" fillId="0" borderId="2" xfId="6" applyNumberFormat="1" applyFont="1" applyBorder="1" applyAlignment="1">
      <alignment horizontal="center" vertical="center"/>
    </xf>
    <xf numFmtId="164" fontId="54" fillId="0" borderId="2" xfId="6" applyNumberFormat="1" applyFont="1" applyFill="1" applyBorder="1" applyAlignment="1">
      <alignment horizontal="center" vertical="center"/>
    </xf>
    <xf numFmtId="0" fontId="65" fillId="0" borderId="2" xfId="15" applyFont="1" applyFill="1" applyBorder="1" applyAlignment="1">
      <alignment horizontal="center" vertical="center" wrapText="1"/>
    </xf>
    <xf numFmtId="164" fontId="65" fillId="0" borderId="2" xfId="15" applyNumberFormat="1" applyFont="1" applyFill="1" applyBorder="1" applyAlignment="1">
      <alignment horizontal="center" vertical="center" wrapText="1"/>
    </xf>
    <xf numFmtId="3" fontId="65" fillId="3" borderId="2" xfId="15" applyNumberFormat="1" applyFont="1" applyFill="1" applyBorder="1" applyAlignment="1">
      <alignment horizontal="center" vertical="center"/>
    </xf>
    <xf numFmtId="0" fontId="68" fillId="0" borderId="2" xfId="15" applyFont="1" applyFill="1" applyBorder="1" applyAlignment="1">
      <alignment horizontal="left" vertical="center" wrapText="1"/>
    </xf>
    <xf numFmtId="164" fontId="71" fillId="0" borderId="2" xfId="15" applyNumberFormat="1" applyFont="1" applyFill="1" applyBorder="1" applyAlignment="1">
      <alignment horizontal="center" vertical="center" wrapText="1"/>
    </xf>
    <xf numFmtId="3" fontId="71" fillId="3" borderId="2" xfId="15" applyNumberFormat="1" applyFont="1" applyFill="1" applyBorder="1" applyAlignment="1">
      <alignment horizontal="center" vertical="center"/>
    </xf>
    <xf numFmtId="0" fontId="50" fillId="0" borderId="0" xfId="15" applyFont="1" applyFill="1"/>
    <xf numFmtId="0" fontId="63" fillId="0" borderId="0" xfId="15" applyFont="1" applyFill="1"/>
    <xf numFmtId="0" fontId="67" fillId="0" borderId="2" xfId="15" applyFont="1" applyFill="1" applyBorder="1" applyAlignment="1">
      <alignment horizontal="center" vertical="center" wrapText="1"/>
    </xf>
    <xf numFmtId="164" fontId="67" fillId="0" borderId="2" xfId="15" applyNumberFormat="1" applyFont="1" applyFill="1" applyBorder="1" applyAlignment="1">
      <alignment horizontal="center" vertical="center"/>
    </xf>
    <xf numFmtId="0" fontId="63" fillId="0" borderId="0" xfId="15" applyFont="1" applyFill="1" applyAlignment="1">
      <alignment vertical="center"/>
    </xf>
    <xf numFmtId="3" fontId="75" fillId="0" borderId="0" xfId="15" applyNumberFormat="1" applyFont="1" applyFill="1" applyAlignment="1">
      <alignment horizontal="center" vertical="center"/>
    </xf>
    <xf numFmtId="0" fontId="54" fillId="0" borderId="2" xfId="11" applyFont="1" applyBorder="1" applyAlignment="1">
      <alignment vertical="center" wrapText="1"/>
    </xf>
    <xf numFmtId="164" fontId="68" fillId="0" borderId="2" xfId="15" applyNumberFormat="1" applyFont="1" applyFill="1" applyBorder="1" applyAlignment="1">
      <alignment horizontal="center" vertical="center" wrapText="1"/>
    </xf>
    <xf numFmtId="3" fontId="71" fillId="0" borderId="2" xfId="15" applyNumberFormat="1" applyFont="1" applyFill="1" applyBorder="1" applyAlignment="1">
      <alignment horizontal="center" vertical="center"/>
    </xf>
    <xf numFmtId="3" fontId="51" fillId="0" borderId="0" xfId="15" applyNumberFormat="1" applyFont="1" applyFill="1"/>
    <xf numFmtId="3" fontId="58" fillId="0" borderId="0" xfId="15" applyNumberFormat="1" applyFont="1" applyFill="1"/>
    <xf numFmtId="0" fontId="58" fillId="0" borderId="0" xfId="15" applyFont="1" applyFill="1"/>
    <xf numFmtId="0" fontId="58" fillId="0" borderId="0" xfId="15" applyFont="1" applyFill="1" applyAlignment="1">
      <alignment vertical="center"/>
    </xf>
    <xf numFmtId="0" fontId="51" fillId="0" borderId="0" xfId="15" applyFont="1" applyFill="1" applyAlignment="1">
      <alignment vertical="center"/>
    </xf>
    <xf numFmtId="165" fontId="51" fillId="0" borderId="0" xfId="15" applyNumberFormat="1" applyFont="1" applyFill="1"/>
    <xf numFmtId="3" fontId="53" fillId="0" borderId="2" xfId="9" applyNumberFormat="1" applyFont="1" applyFill="1" applyBorder="1" applyAlignment="1">
      <alignment horizontal="center" vertical="center" wrapText="1"/>
    </xf>
    <xf numFmtId="3" fontId="53" fillId="0" borderId="2" xfId="8" applyNumberFormat="1" applyFont="1" applyFill="1" applyBorder="1" applyAlignment="1">
      <alignment horizontal="center" vertical="center" wrapText="1"/>
    </xf>
    <xf numFmtId="0" fontId="77" fillId="0" borderId="0" xfId="9" applyFont="1"/>
    <xf numFmtId="165" fontId="53" fillId="0" borderId="2" xfId="9" applyNumberFormat="1" applyFont="1" applyFill="1" applyBorder="1" applyAlignment="1">
      <alignment horizontal="center" vertical="center"/>
    </xf>
    <xf numFmtId="3" fontId="53" fillId="0" borderId="2" xfId="9" applyNumberFormat="1" applyFont="1" applyFill="1" applyBorder="1" applyAlignment="1">
      <alignment horizontal="center" vertical="center"/>
    </xf>
    <xf numFmtId="1" fontId="53" fillId="0" borderId="2" xfId="9" applyNumberFormat="1" applyFont="1" applyFill="1" applyBorder="1" applyAlignment="1">
      <alignment horizontal="center" vertical="center"/>
    </xf>
    <xf numFmtId="1" fontId="53" fillId="0" borderId="2" xfId="9" applyNumberFormat="1" applyFont="1" applyFill="1" applyBorder="1" applyAlignment="1">
      <alignment horizontal="center" vertical="center" wrapText="1"/>
    </xf>
    <xf numFmtId="0" fontId="53" fillId="0" borderId="2" xfId="8" applyFont="1" applyFill="1" applyBorder="1" applyAlignment="1">
      <alignment vertical="center" wrapText="1"/>
    </xf>
    <xf numFmtId="1" fontId="53" fillId="0" borderId="2" xfId="8" applyNumberFormat="1" applyFont="1" applyFill="1" applyBorder="1" applyAlignment="1">
      <alignment horizontal="center" vertical="center"/>
    </xf>
    <xf numFmtId="165" fontId="53" fillId="0" borderId="2" xfId="8" applyNumberFormat="1" applyFont="1" applyFill="1" applyBorder="1" applyAlignment="1">
      <alignment horizontal="center" vertical="center"/>
    </xf>
    <xf numFmtId="3" fontId="53" fillId="0" borderId="2" xfId="10" applyNumberFormat="1" applyFont="1" applyFill="1" applyBorder="1" applyAlignment="1" applyProtection="1">
      <alignment horizontal="center" vertical="center"/>
      <protection locked="0"/>
    </xf>
    <xf numFmtId="3" fontId="53" fillId="0" borderId="3" xfId="9" applyNumberFormat="1" applyFont="1" applyFill="1" applyBorder="1" applyAlignment="1">
      <alignment horizontal="center" vertical="center" wrapText="1"/>
    </xf>
    <xf numFmtId="3" fontId="53" fillId="0" borderId="17" xfId="9" applyNumberFormat="1" applyFont="1" applyFill="1" applyBorder="1" applyAlignment="1">
      <alignment horizontal="center" vertical="center" wrapText="1"/>
    </xf>
    <xf numFmtId="3" fontId="53" fillId="0" borderId="36" xfId="9" applyNumberFormat="1" applyFont="1" applyFill="1" applyBorder="1" applyAlignment="1">
      <alignment horizontal="center" vertical="center" wrapText="1"/>
    </xf>
    <xf numFmtId="164" fontId="53" fillId="0" borderId="36" xfId="9" applyNumberFormat="1" applyFont="1" applyFill="1" applyBorder="1" applyAlignment="1">
      <alignment horizontal="center" vertical="center" wrapText="1"/>
    </xf>
    <xf numFmtId="0" fontId="77" fillId="0" borderId="0" xfId="9" applyFont="1" applyFill="1"/>
    <xf numFmtId="3" fontId="56" fillId="0" borderId="3" xfId="9" applyNumberFormat="1" applyFont="1" applyFill="1" applyBorder="1" applyAlignment="1">
      <alignment horizontal="center" vertical="center" wrapText="1"/>
    </xf>
    <xf numFmtId="0" fontId="76" fillId="0" borderId="2" xfId="9" applyFont="1" applyFill="1" applyBorder="1" applyAlignment="1">
      <alignment horizontal="center" vertical="center"/>
    </xf>
    <xf numFmtId="3" fontId="82" fillId="0" borderId="2" xfId="10" applyNumberFormat="1" applyFont="1" applyFill="1" applyBorder="1" applyAlignment="1" applyProtection="1">
      <alignment horizontal="center" vertical="center"/>
      <protection locked="0"/>
    </xf>
    <xf numFmtId="3" fontId="82" fillId="0" borderId="2" xfId="0" applyNumberFormat="1" applyFont="1" applyFill="1" applyBorder="1" applyAlignment="1">
      <alignment horizontal="center" vertical="center"/>
    </xf>
    <xf numFmtId="1" fontId="77" fillId="0" borderId="2" xfId="10" applyNumberFormat="1" applyFont="1" applyFill="1" applyBorder="1" applyAlignment="1" applyProtection="1">
      <alignment horizontal="center"/>
    </xf>
    <xf numFmtId="164" fontId="84" fillId="0" borderId="2" xfId="10" applyNumberFormat="1" applyFont="1" applyFill="1" applyBorder="1" applyAlignment="1" applyProtection="1">
      <alignment horizontal="center" vertical="center"/>
      <protection locked="0"/>
    </xf>
    <xf numFmtId="3" fontId="84" fillId="0" borderId="2" xfId="10" applyNumberFormat="1" applyFont="1" applyFill="1" applyBorder="1" applyAlignment="1" applyProtection="1">
      <alignment horizontal="center" vertical="center"/>
      <protection locked="0"/>
    </xf>
    <xf numFmtId="1" fontId="77" fillId="0" borderId="0" xfId="10" applyNumberFormat="1" applyFont="1" applyFill="1" applyBorder="1" applyProtection="1">
      <protection locked="0"/>
    </xf>
    <xf numFmtId="165" fontId="77" fillId="0" borderId="0" xfId="10" applyNumberFormat="1" applyFont="1" applyFill="1" applyBorder="1" applyProtection="1">
      <protection locked="0"/>
    </xf>
    <xf numFmtId="1" fontId="77" fillId="0" borderId="0" xfId="10" applyNumberFormat="1" applyFont="1" applyFill="1" applyProtection="1">
      <protection locked="0"/>
    </xf>
    <xf numFmtId="165" fontId="84" fillId="0" borderId="2" xfId="10" applyNumberFormat="1" applyFont="1" applyFill="1" applyBorder="1" applyAlignment="1" applyProtection="1">
      <alignment horizontal="center" vertical="center"/>
      <protection locked="0"/>
    </xf>
    <xf numFmtId="1" fontId="85" fillId="0" borderId="0" xfId="10" applyNumberFormat="1" applyFont="1" applyFill="1" applyAlignment="1" applyProtection="1">
      <protection locked="0"/>
    </xf>
    <xf numFmtId="1" fontId="85" fillId="0" borderId="1" xfId="10" applyNumberFormat="1" applyFont="1" applyFill="1" applyBorder="1" applyAlignment="1" applyProtection="1">
      <protection locked="0"/>
    </xf>
    <xf numFmtId="3" fontId="8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80" fillId="0" borderId="0" xfId="10" applyNumberFormat="1" applyFont="1" applyFill="1" applyAlignment="1" applyProtection="1">
      <alignment horizontal="center"/>
      <protection locked="0"/>
    </xf>
    <xf numFmtId="1" fontId="86" fillId="0" borderId="0" xfId="10" applyNumberFormat="1" applyFont="1" applyFill="1" applyAlignment="1" applyProtection="1">
      <alignment horizontal="right"/>
      <protection locked="0"/>
    </xf>
    <xf numFmtId="1" fontId="80" fillId="0" borderId="0" xfId="10" applyNumberFormat="1" applyFont="1" applyFill="1" applyBorder="1" applyAlignment="1" applyProtection="1">
      <alignment horizontal="center"/>
      <protection locked="0"/>
    </xf>
    <xf numFmtId="165" fontId="8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8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82" fillId="0" borderId="2" xfId="12" applyNumberFormat="1" applyFont="1" applyFill="1" applyBorder="1" applyAlignment="1">
      <alignment horizontal="center" vertical="center" wrapText="1"/>
    </xf>
    <xf numFmtId="1" fontId="80" fillId="0" borderId="0" xfId="10" applyNumberFormat="1" applyFont="1" applyFill="1" applyBorder="1" applyProtection="1">
      <protection locked="0"/>
    </xf>
    <xf numFmtId="3" fontId="80" fillId="0" borderId="0" xfId="10" applyNumberFormat="1" applyFont="1" applyFill="1" applyBorder="1" applyProtection="1">
      <protection locked="0"/>
    </xf>
    <xf numFmtId="3" fontId="77" fillId="0" borderId="0" xfId="10" applyNumberFormat="1" applyFont="1" applyFill="1" applyBorder="1" applyProtection="1">
      <protection locked="0"/>
    </xf>
    <xf numFmtId="1" fontId="77" fillId="0" borderId="0" xfId="10" applyNumberFormat="1" applyFont="1" applyFill="1" applyAlignment="1" applyProtection="1">
      <protection locked="0"/>
    </xf>
    <xf numFmtId="0" fontId="53" fillId="0" borderId="2" xfId="2" applyFont="1" applyFill="1" applyBorder="1" applyAlignment="1">
      <alignment vertical="center" wrapText="1"/>
    </xf>
    <xf numFmtId="0" fontId="77" fillId="0" borderId="0" xfId="9" applyFont="1" applyFill="1" applyBorder="1"/>
    <xf numFmtId="0" fontId="64" fillId="0" borderId="2" xfId="13" applyFont="1" applyBorder="1" applyAlignment="1">
      <alignment horizontal="center" vertical="center" wrapText="1"/>
    </xf>
    <xf numFmtId="14" fontId="65" fillId="0" borderId="2" xfId="1" applyNumberFormat="1" applyFont="1" applyBorder="1" applyAlignment="1">
      <alignment horizontal="center" vertical="center" wrapText="1"/>
    </xf>
    <xf numFmtId="0" fontId="74" fillId="0" borderId="2" xfId="15" applyFont="1" applyFill="1" applyBorder="1" applyAlignment="1">
      <alignment horizontal="center" vertical="center" wrapText="1"/>
    </xf>
    <xf numFmtId="0" fontId="76" fillId="0" borderId="2" xfId="9" applyFont="1" applyFill="1" applyBorder="1" applyAlignment="1">
      <alignment horizontal="center" vertical="center" wrapText="1"/>
    </xf>
    <xf numFmtId="1" fontId="81" fillId="0" borderId="2" xfId="10" applyNumberFormat="1" applyFont="1" applyFill="1" applyBorder="1" applyAlignment="1" applyProtection="1">
      <alignment horizontal="center" vertical="center" wrapText="1"/>
    </xf>
    <xf numFmtId="1" fontId="83" fillId="0" borderId="2" xfId="10" applyNumberFormat="1" applyFont="1" applyFill="1" applyBorder="1" applyAlignment="1" applyProtection="1">
      <alignment horizontal="center" vertical="center" wrapText="1"/>
    </xf>
    <xf numFmtId="1" fontId="80" fillId="0" borderId="2" xfId="10" applyNumberFormat="1" applyFont="1" applyFill="1" applyBorder="1" applyAlignment="1" applyProtection="1">
      <alignment horizontal="center" vertical="center" wrapText="1"/>
    </xf>
    <xf numFmtId="1" fontId="81" fillId="0" borderId="2" xfId="10" applyNumberFormat="1" applyFont="1" applyFill="1" applyBorder="1" applyAlignment="1" applyProtection="1">
      <alignment horizontal="center" vertical="center"/>
      <protection locked="0"/>
    </xf>
    <xf numFmtId="1" fontId="80" fillId="0" borderId="0" xfId="10" applyNumberFormat="1" applyFont="1" applyFill="1" applyProtection="1">
      <protection locked="0"/>
    </xf>
    <xf numFmtId="0" fontId="53" fillId="0" borderId="2" xfId="9" applyFont="1" applyFill="1" applyBorder="1" applyAlignment="1">
      <alignment horizontal="center" vertical="center"/>
    </xf>
    <xf numFmtId="0" fontId="53" fillId="0" borderId="2" xfId="9" applyFont="1" applyFill="1" applyBorder="1" applyAlignment="1">
      <alignment horizontal="center" vertical="center" wrapText="1"/>
    </xf>
    <xf numFmtId="165" fontId="53" fillId="0" borderId="25" xfId="9" applyNumberFormat="1" applyFont="1" applyFill="1" applyBorder="1" applyAlignment="1">
      <alignment horizontal="center" vertical="center"/>
    </xf>
    <xf numFmtId="1" fontId="53" fillId="0" borderId="25" xfId="9" applyNumberFormat="1" applyFont="1" applyFill="1" applyBorder="1" applyAlignment="1">
      <alignment horizontal="center" vertical="center"/>
    </xf>
    <xf numFmtId="165" fontId="56" fillId="0" borderId="3" xfId="9" applyNumberFormat="1" applyFont="1" applyFill="1" applyBorder="1" applyAlignment="1">
      <alignment horizontal="center" vertical="center"/>
    </xf>
    <xf numFmtId="1" fontId="56" fillId="0" borderId="3" xfId="9" applyNumberFormat="1" applyFont="1" applyFill="1" applyBorder="1" applyAlignment="1">
      <alignment horizontal="center" vertical="center"/>
    </xf>
    <xf numFmtId="165" fontId="53" fillId="0" borderId="3" xfId="9" applyNumberFormat="1" applyFont="1" applyFill="1" applyBorder="1" applyAlignment="1">
      <alignment horizontal="center" vertical="center"/>
    </xf>
    <xf numFmtId="1" fontId="53" fillId="0" borderId="3" xfId="9" applyNumberFormat="1" applyFont="1" applyFill="1" applyBorder="1" applyAlignment="1">
      <alignment horizontal="center" vertical="center"/>
    </xf>
    <xf numFmtId="0" fontId="53" fillId="0" borderId="2" xfId="9" applyFont="1" applyFill="1" applyBorder="1" applyAlignment="1">
      <alignment vertical="center" wrapText="1"/>
    </xf>
    <xf numFmtId="0" fontId="53" fillId="0" borderId="3" xfId="9" applyFont="1" applyFill="1" applyBorder="1" applyAlignment="1">
      <alignment vertical="center" wrapText="1"/>
    </xf>
    <xf numFmtId="0" fontId="56" fillId="0" borderId="46" xfId="9" applyFont="1" applyFill="1" applyBorder="1" applyAlignment="1">
      <alignment vertical="center" wrapText="1"/>
    </xf>
    <xf numFmtId="165" fontId="91" fillId="0" borderId="3" xfId="9" applyNumberFormat="1" applyFont="1" applyFill="1" applyBorder="1" applyAlignment="1">
      <alignment horizontal="center" vertical="center"/>
    </xf>
    <xf numFmtId="1" fontId="56" fillId="0" borderId="2" xfId="9" applyNumberFormat="1" applyFont="1" applyFill="1" applyBorder="1" applyAlignment="1">
      <alignment horizontal="center" vertical="center"/>
    </xf>
    <xf numFmtId="0" fontId="53" fillId="0" borderId="25" xfId="9" applyFont="1" applyFill="1" applyBorder="1" applyAlignment="1">
      <alignment vertical="center" wrapText="1"/>
    </xf>
    <xf numFmtId="0" fontId="56" fillId="0" borderId="3" xfId="9" applyFont="1" applyFill="1" applyBorder="1" applyAlignment="1">
      <alignment vertical="center" wrapText="1"/>
    </xf>
    <xf numFmtId="164" fontId="77" fillId="0" borderId="0" xfId="9" applyNumberFormat="1" applyFont="1" applyFill="1" applyAlignment="1">
      <alignment horizontal="center" vertical="center"/>
    </xf>
    <xf numFmtId="0" fontId="53" fillId="0" borderId="29" xfId="9" applyFont="1" applyFill="1" applyBorder="1" applyAlignment="1">
      <alignment vertical="center" wrapText="1"/>
    </xf>
    <xf numFmtId="0" fontId="77" fillId="0" borderId="0" xfId="9" applyFont="1" applyFill="1" applyAlignment="1">
      <alignment horizontal="center" vertical="center"/>
    </xf>
    <xf numFmtId="0" fontId="77" fillId="0" borderId="0" xfId="9" applyFont="1" applyFill="1" applyAlignment="1">
      <alignment horizontal="left" vertical="center"/>
    </xf>
    <xf numFmtId="0" fontId="53" fillId="0" borderId="25" xfId="9" applyFont="1" applyFill="1" applyBorder="1" applyAlignment="1">
      <alignment horizontal="left" vertical="center" wrapText="1" indent="1"/>
    </xf>
    <xf numFmtId="3" fontId="53" fillId="0" borderId="25" xfId="9" applyNumberFormat="1" applyFont="1" applyFill="1" applyBorder="1" applyAlignment="1">
      <alignment horizontal="center" vertical="center" wrapText="1"/>
    </xf>
    <xf numFmtId="165" fontId="53" fillId="0" borderId="36" xfId="9" applyNumberFormat="1" applyFont="1" applyFill="1" applyBorder="1" applyAlignment="1">
      <alignment horizontal="center" vertical="center"/>
    </xf>
    <xf numFmtId="3" fontId="53" fillId="0" borderId="36" xfId="9" applyNumberFormat="1" applyFont="1" applyFill="1" applyBorder="1" applyAlignment="1">
      <alignment horizontal="center" vertical="center"/>
    </xf>
    <xf numFmtId="0" fontId="53" fillId="0" borderId="17" xfId="9" applyFont="1" applyFill="1" applyBorder="1" applyAlignment="1">
      <alignment horizontal="left" vertical="center" wrapText="1" indent="1"/>
    </xf>
    <xf numFmtId="0" fontId="53" fillId="0" borderId="17" xfId="9" applyFont="1" applyFill="1" applyBorder="1" applyAlignment="1">
      <alignment vertical="center" wrapText="1"/>
    </xf>
    <xf numFmtId="3" fontId="77" fillId="0" borderId="0" xfId="9" applyNumberFormat="1" applyFont="1" applyFill="1"/>
    <xf numFmtId="1" fontId="70" fillId="0" borderId="2" xfId="10" applyNumberFormat="1" applyFont="1" applyFill="1" applyBorder="1" applyProtection="1">
      <protection locked="0"/>
    </xf>
    <xf numFmtId="1" fontId="70" fillId="0" borderId="2" xfId="10" applyNumberFormat="1" applyFont="1" applyFill="1" applyBorder="1" applyAlignment="1" applyProtection="1">
      <alignment vertical="center"/>
      <protection locked="0"/>
    </xf>
    <xf numFmtId="164" fontId="92" fillId="0" borderId="2" xfId="6" applyNumberFormat="1" applyFont="1" applyBorder="1" applyAlignment="1">
      <alignment horizontal="center" vertical="center"/>
    </xf>
    <xf numFmtId="3" fontId="82" fillId="3" borderId="2" xfId="10" applyNumberFormat="1" applyFont="1" applyFill="1" applyBorder="1" applyAlignment="1" applyProtection="1">
      <alignment horizontal="center" vertical="center"/>
      <protection locked="0"/>
    </xf>
    <xf numFmtId="165" fontId="84" fillId="3" borderId="2" xfId="10" applyNumberFormat="1" applyFont="1" applyFill="1" applyBorder="1" applyAlignment="1" applyProtection="1">
      <alignment horizontal="center" vertical="center"/>
      <protection locked="0"/>
    </xf>
    <xf numFmtId="3" fontId="84" fillId="3" borderId="2" xfId="10" applyNumberFormat="1" applyFont="1" applyFill="1" applyBorder="1" applyAlignment="1" applyProtection="1">
      <alignment horizontal="center" vertical="center"/>
      <protection locked="0"/>
    </xf>
    <xf numFmtId="0" fontId="47" fillId="0" borderId="0" xfId="6" applyFont="1" applyAlignment="1">
      <alignment horizontal="center" vertical="center" wrapText="1"/>
    </xf>
    <xf numFmtId="0" fontId="48" fillId="0" borderId="30" xfId="14" applyFont="1" applyFill="1" applyBorder="1" applyAlignment="1">
      <alignment horizontal="left" wrapText="1"/>
    </xf>
    <xf numFmtId="0" fontId="50" fillId="0" borderId="31" xfId="6" applyFont="1" applyFill="1" applyBorder="1" applyAlignment="1">
      <alignment horizontal="center" vertical="center" wrapText="1"/>
    </xf>
    <xf numFmtId="0" fontId="50" fillId="0" borderId="32" xfId="6" applyFont="1" applyFill="1" applyBorder="1" applyAlignment="1">
      <alignment horizontal="center" vertical="center" wrapText="1"/>
    </xf>
    <xf numFmtId="0" fontId="50" fillId="0" borderId="33" xfId="6" applyFont="1" applyBorder="1" applyAlignment="1">
      <alignment horizontal="center" vertical="center"/>
    </xf>
    <xf numFmtId="0" fontId="50" fillId="0" borderId="34" xfId="6" applyFont="1" applyBorder="1" applyAlignment="1">
      <alignment horizontal="center" vertical="center"/>
    </xf>
    <xf numFmtId="0" fontId="50" fillId="0" borderId="35" xfId="6" applyFont="1" applyBorder="1" applyAlignment="1">
      <alignment horizontal="center" vertical="center"/>
    </xf>
    <xf numFmtId="0" fontId="60" fillId="0" borderId="2" xfId="6" applyFont="1" applyFill="1" applyBorder="1" applyAlignment="1">
      <alignment horizontal="center" vertical="center" wrapText="1"/>
    </xf>
    <xf numFmtId="0" fontId="58" fillId="0" borderId="2" xfId="6" applyFont="1" applyFill="1" applyBorder="1" applyAlignment="1">
      <alignment horizontal="center" vertical="center" wrapText="1"/>
    </xf>
    <xf numFmtId="0" fontId="59" fillId="0" borderId="2" xfId="6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horizontal="center" vertical="center" wrapText="1"/>
    </xf>
    <xf numFmtId="0" fontId="20" fillId="0" borderId="0" xfId="6" applyFont="1" applyFill="1" applyBorder="1" applyAlignment="1">
      <alignment horizontal="center" vertical="center" wrapText="1"/>
    </xf>
    <xf numFmtId="0" fontId="49" fillId="0" borderId="0" xfId="6" applyFont="1" applyFill="1" applyBorder="1" applyAlignment="1">
      <alignment horizontal="right"/>
    </xf>
    <xf numFmtId="0" fontId="21" fillId="0" borderId="0" xfId="13" applyFont="1" applyFill="1" applyAlignment="1">
      <alignment horizontal="center" vertical="top" wrapText="1"/>
    </xf>
    <xf numFmtId="0" fontId="69" fillId="0" borderId="2" xfId="13" applyFont="1" applyFill="1" applyBorder="1" applyAlignment="1">
      <alignment horizontal="center" vertical="top" wrapText="1"/>
    </xf>
    <xf numFmtId="49" fontId="64" fillId="0" borderId="2" xfId="13" applyNumberFormat="1" applyFont="1" applyBorder="1" applyAlignment="1">
      <alignment horizontal="center" vertical="center" wrapText="1"/>
    </xf>
    <xf numFmtId="0" fontId="64" fillId="0" borderId="2" xfId="13" applyFont="1" applyBorder="1" applyAlignment="1">
      <alignment horizontal="center" vertical="center" wrapText="1"/>
    </xf>
    <xf numFmtId="0" fontId="11" fillId="0" borderId="0" xfId="15" applyFont="1" applyFill="1" applyAlignment="1">
      <alignment horizontal="center" wrapText="1"/>
    </xf>
    <xf numFmtId="0" fontId="13" fillId="0" borderId="0" xfId="15" applyFont="1" applyFill="1" applyAlignment="1">
      <alignment horizontal="center"/>
    </xf>
    <xf numFmtId="0" fontId="63" fillId="0" borderId="36" xfId="15" applyFont="1" applyFill="1" applyBorder="1" applyAlignment="1">
      <alignment horizontal="center"/>
    </xf>
    <xf numFmtId="0" fontId="63" fillId="0" borderId="3" xfId="15" applyFont="1" applyFill="1" applyBorder="1" applyAlignment="1">
      <alignment horizontal="center"/>
    </xf>
    <xf numFmtId="14" fontId="65" fillId="0" borderId="2" xfId="1" applyNumberFormat="1" applyFont="1" applyBorder="1" applyAlignment="1">
      <alignment horizontal="center" vertical="center" wrapText="1"/>
    </xf>
    <xf numFmtId="0" fontId="72" fillId="0" borderId="0" xfId="15" applyFont="1" applyFill="1" applyAlignment="1">
      <alignment horizontal="center" wrapText="1"/>
    </xf>
    <xf numFmtId="0" fontId="73" fillId="0" borderId="0" xfId="15" applyFont="1" applyFill="1" applyAlignment="1">
      <alignment horizontal="center" wrapText="1"/>
    </xf>
    <xf numFmtId="0" fontId="63" fillId="0" borderId="2" xfId="15" applyFont="1" applyFill="1" applyBorder="1" applyAlignment="1">
      <alignment horizontal="center"/>
    </xf>
    <xf numFmtId="0" fontId="74" fillId="0" borderId="2" xfId="15" applyFont="1" applyFill="1" applyBorder="1" applyAlignment="1">
      <alignment horizontal="center" vertical="center" wrapText="1"/>
    </xf>
    <xf numFmtId="0" fontId="90" fillId="0" borderId="0" xfId="9" applyFont="1" applyFill="1" applyAlignment="1">
      <alignment horizontal="center"/>
    </xf>
    <xf numFmtId="0" fontId="76" fillId="0" borderId="2" xfId="9" applyFont="1" applyFill="1" applyBorder="1" applyAlignment="1">
      <alignment horizontal="center" vertical="center" wrapText="1"/>
    </xf>
    <xf numFmtId="0" fontId="53" fillId="0" borderId="2" xfId="9" applyFont="1" applyFill="1" applyBorder="1" applyAlignment="1">
      <alignment horizontal="center" vertical="center" wrapText="1"/>
    </xf>
    <xf numFmtId="0" fontId="53" fillId="0" borderId="2" xfId="9" applyFont="1" applyFill="1" applyBorder="1" applyAlignment="1">
      <alignment horizontal="center" vertical="center"/>
    </xf>
    <xf numFmtId="0" fontId="53" fillId="0" borderId="4" xfId="9" applyFont="1" applyFill="1" applyBorder="1" applyAlignment="1">
      <alignment horizontal="center" vertical="center"/>
    </xf>
    <xf numFmtId="0" fontId="53" fillId="0" borderId="37" xfId="9" applyFont="1" applyFill="1" applyBorder="1" applyAlignment="1">
      <alignment horizontal="center" vertical="center"/>
    </xf>
    <xf numFmtId="0" fontId="46" fillId="0" borderId="38" xfId="9" applyFont="1" applyFill="1" applyBorder="1" applyAlignment="1">
      <alignment horizontal="left" vertical="center" wrapText="1"/>
    </xf>
    <xf numFmtId="0" fontId="88" fillId="0" borderId="0" xfId="9" applyFont="1" applyFill="1" applyAlignment="1">
      <alignment horizontal="center" vertical="center"/>
    </xf>
    <xf numFmtId="0" fontId="53" fillId="0" borderId="29" xfId="9" applyFont="1" applyFill="1" applyBorder="1" applyAlignment="1">
      <alignment horizontal="center" vertical="center"/>
    </xf>
    <xf numFmtId="0" fontId="53" fillId="0" borderId="39" xfId="9" applyFont="1" applyFill="1" applyBorder="1" applyAlignment="1">
      <alignment horizontal="center" vertical="center"/>
    </xf>
    <xf numFmtId="0" fontId="78" fillId="0" borderId="40" xfId="9" applyFont="1" applyFill="1" applyBorder="1" applyAlignment="1">
      <alignment horizontal="center" vertical="center" wrapText="1"/>
    </xf>
    <xf numFmtId="0" fontId="78" fillId="0" borderId="38" xfId="9" applyFont="1" applyFill="1" applyBorder="1" applyAlignment="1">
      <alignment horizontal="center" vertical="center" wrapText="1"/>
    </xf>
    <xf numFmtId="0" fontId="78" fillId="0" borderId="41" xfId="9" applyFont="1" applyFill="1" applyBorder="1" applyAlignment="1">
      <alignment horizontal="center" vertical="center" wrapText="1"/>
    </xf>
    <xf numFmtId="0" fontId="78" fillId="0" borderId="4" xfId="9" applyFont="1" applyFill="1" applyBorder="1" applyAlignment="1">
      <alignment horizontal="center" vertical="center" wrapText="1"/>
    </xf>
    <xf numFmtId="0" fontId="78" fillId="0" borderId="1" xfId="9" applyFont="1" applyFill="1" applyBorder="1" applyAlignment="1">
      <alignment horizontal="center" vertical="center" wrapText="1"/>
    </xf>
    <xf numFmtId="0" fontId="78" fillId="0" borderId="37" xfId="9" applyFont="1" applyFill="1" applyBorder="1" applyAlignment="1">
      <alignment horizontal="center" vertical="center" wrapText="1"/>
    </xf>
    <xf numFmtId="0" fontId="76" fillId="0" borderId="29" xfId="9" applyFont="1" applyFill="1" applyBorder="1" applyAlignment="1">
      <alignment horizontal="center" vertical="center"/>
    </xf>
    <xf numFmtId="0" fontId="76" fillId="0" borderId="39" xfId="9" applyFont="1" applyFill="1" applyBorder="1" applyAlignment="1">
      <alignment horizontal="center" vertical="center"/>
    </xf>
    <xf numFmtId="0" fontId="89" fillId="0" borderId="0" xfId="9" applyFont="1" applyFill="1" applyBorder="1" applyAlignment="1">
      <alignment horizontal="center" vertical="top" wrapText="1"/>
    </xf>
    <xf numFmtId="1" fontId="81" fillId="0" borderId="2" xfId="10" applyNumberFormat="1" applyFont="1" applyFill="1" applyBorder="1" applyAlignment="1" applyProtection="1">
      <alignment horizontal="center" vertical="center" wrapText="1"/>
    </xf>
    <xf numFmtId="1" fontId="81" fillId="0" borderId="36" xfId="10" applyNumberFormat="1" applyFont="1" applyFill="1" applyBorder="1" applyAlignment="1" applyProtection="1">
      <alignment horizontal="center" vertical="center" wrapText="1"/>
    </xf>
    <xf numFmtId="1" fontId="81" fillId="0" borderId="3" xfId="10" applyNumberFormat="1" applyFont="1" applyFill="1" applyBorder="1" applyAlignment="1" applyProtection="1">
      <alignment horizontal="center" vertical="center" wrapText="1"/>
    </xf>
    <xf numFmtId="1" fontId="83" fillId="0" borderId="2" xfId="10" applyNumberFormat="1" applyFont="1" applyFill="1" applyBorder="1" applyAlignment="1" applyProtection="1">
      <alignment horizontal="center" vertical="center" wrapText="1"/>
    </xf>
    <xf numFmtId="1" fontId="85" fillId="0" borderId="0" xfId="10" applyNumberFormat="1" applyFont="1" applyFill="1" applyAlignment="1" applyProtection="1">
      <alignment horizontal="center"/>
      <protection locked="0"/>
    </xf>
    <xf numFmtId="1" fontId="85" fillId="0" borderId="1" xfId="10" applyNumberFormat="1" applyFont="1" applyFill="1" applyBorder="1" applyAlignment="1" applyProtection="1">
      <alignment horizontal="center"/>
      <protection locked="0"/>
    </xf>
    <xf numFmtId="1" fontId="80" fillId="0" borderId="36" xfId="10" applyNumberFormat="1" applyFont="1" applyFill="1" applyBorder="1" applyAlignment="1" applyProtection="1">
      <alignment horizontal="center" vertical="center"/>
    </xf>
    <xf numFmtId="1" fontId="80" fillId="0" borderId="45" xfId="10" applyNumberFormat="1" applyFont="1" applyFill="1" applyBorder="1" applyAlignment="1" applyProtection="1">
      <alignment horizontal="center" vertical="center"/>
    </xf>
    <xf numFmtId="1" fontId="80" fillId="0" borderId="3" xfId="10" applyNumberFormat="1" applyFont="1" applyFill="1" applyBorder="1" applyAlignment="1" applyProtection="1">
      <alignment horizontal="center" vertical="center"/>
    </xf>
    <xf numFmtId="1" fontId="70" fillId="0" borderId="2" xfId="10" applyNumberFormat="1" applyFont="1" applyFill="1" applyBorder="1" applyAlignment="1" applyProtection="1">
      <alignment horizontal="center" vertical="center" wrapText="1"/>
    </xf>
    <xf numFmtId="1" fontId="70" fillId="0" borderId="36" xfId="10" applyNumberFormat="1" applyFont="1" applyFill="1" applyBorder="1" applyAlignment="1" applyProtection="1">
      <alignment horizontal="center" vertical="center" wrapText="1"/>
    </xf>
    <xf numFmtId="1" fontId="70" fillId="0" borderId="40" xfId="10" applyNumberFormat="1" applyFont="1" applyFill="1" applyBorder="1" applyAlignment="1" applyProtection="1">
      <alignment horizontal="center" vertical="center" wrapText="1"/>
    </xf>
    <xf numFmtId="1" fontId="70" fillId="0" borderId="38" xfId="10" applyNumberFormat="1" applyFont="1" applyFill="1" applyBorder="1" applyAlignment="1" applyProtection="1">
      <alignment horizontal="center" vertical="center" wrapText="1"/>
    </xf>
    <xf numFmtId="1" fontId="70" fillId="0" borderId="41" xfId="10" applyNumberFormat="1" applyFont="1" applyFill="1" applyBorder="1" applyAlignment="1" applyProtection="1">
      <alignment horizontal="center" vertical="center" wrapText="1"/>
    </xf>
    <xf numFmtId="1" fontId="70" fillId="0" borderId="42" xfId="10" applyNumberFormat="1" applyFont="1" applyFill="1" applyBorder="1" applyAlignment="1" applyProtection="1">
      <alignment horizontal="center" vertical="center" wrapText="1"/>
    </xf>
    <xf numFmtId="1" fontId="70" fillId="0" borderId="0" xfId="10" applyNumberFormat="1" applyFont="1" applyFill="1" applyBorder="1" applyAlignment="1" applyProtection="1">
      <alignment horizontal="center" vertical="center" wrapText="1"/>
    </xf>
    <xf numFmtId="1" fontId="70" fillId="0" borderId="43" xfId="10" applyNumberFormat="1" applyFont="1" applyFill="1" applyBorder="1" applyAlignment="1" applyProtection="1">
      <alignment horizontal="center" vertical="center" wrapText="1"/>
    </xf>
    <xf numFmtId="1" fontId="70" fillId="0" borderId="4" xfId="10" applyNumberFormat="1" applyFont="1" applyFill="1" applyBorder="1" applyAlignment="1" applyProtection="1">
      <alignment horizontal="center" vertical="center" wrapText="1"/>
    </xf>
    <xf numFmtId="1" fontId="70" fillId="0" borderId="1" xfId="10" applyNumberFormat="1" applyFont="1" applyFill="1" applyBorder="1" applyAlignment="1" applyProtection="1">
      <alignment horizontal="center" vertical="center" wrapText="1"/>
    </xf>
    <xf numFmtId="1" fontId="70" fillId="0" borderId="37" xfId="10" applyNumberFormat="1" applyFont="1" applyFill="1" applyBorder="1" applyAlignment="1" applyProtection="1">
      <alignment horizontal="center" vertical="center" wrapText="1"/>
    </xf>
    <xf numFmtId="1" fontId="80" fillId="0" borderId="2" xfId="10" applyNumberFormat="1" applyFont="1" applyFill="1" applyBorder="1" applyAlignment="1" applyProtection="1">
      <alignment horizontal="center" vertical="center" wrapText="1"/>
    </xf>
    <xf numFmtId="1" fontId="83" fillId="0" borderId="29" xfId="10" applyNumberFormat="1" applyFont="1" applyFill="1" applyBorder="1" applyAlignment="1" applyProtection="1">
      <alignment horizontal="center" vertical="center" wrapText="1"/>
    </xf>
    <xf numFmtId="1" fontId="83" fillId="0" borderId="39" xfId="10" applyNumberFormat="1" applyFont="1" applyFill="1" applyBorder="1" applyAlignment="1" applyProtection="1">
      <alignment horizontal="center" vertical="center" wrapText="1"/>
    </xf>
    <xf numFmtId="1" fontId="62" fillId="0" borderId="40" xfId="10" applyNumberFormat="1" applyFont="1" applyFill="1" applyBorder="1" applyAlignment="1" applyProtection="1">
      <alignment horizontal="center" vertical="center" wrapText="1"/>
    </xf>
    <xf numFmtId="1" fontId="62" fillId="0" borderId="38" xfId="10" applyNumberFormat="1" applyFont="1" applyFill="1" applyBorder="1" applyAlignment="1" applyProtection="1">
      <alignment horizontal="center" vertical="center" wrapText="1"/>
    </xf>
    <xf numFmtId="1" fontId="62" fillId="0" borderId="41" xfId="10" applyNumberFormat="1" applyFont="1" applyFill="1" applyBorder="1" applyAlignment="1" applyProtection="1">
      <alignment horizontal="center" vertical="center" wrapText="1"/>
    </xf>
    <xf numFmtId="1" fontId="62" fillId="0" borderId="42" xfId="10" applyNumberFormat="1" applyFont="1" applyFill="1" applyBorder="1" applyAlignment="1" applyProtection="1">
      <alignment horizontal="center" vertical="center" wrapText="1"/>
    </xf>
    <xf numFmtId="1" fontId="62" fillId="0" borderId="0" xfId="10" applyNumberFormat="1" applyFont="1" applyFill="1" applyBorder="1" applyAlignment="1" applyProtection="1">
      <alignment horizontal="center" vertical="center" wrapText="1"/>
    </xf>
    <xf numFmtId="1" fontId="62" fillId="0" borderId="43" xfId="10" applyNumberFormat="1" applyFont="1" applyFill="1" applyBorder="1" applyAlignment="1" applyProtection="1">
      <alignment horizontal="center" vertical="center" wrapText="1"/>
    </xf>
    <xf numFmtId="1" fontId="62" fillId="0" borderId="4" xfId="10" applyNumberFormat="1" applyFont="1" applyFill="1" applyBorder="1" applyAlignment="1" applyProtection="1">
      <alignment horizontal="center" vertical="center" wrapText="1"/>
    </xf>
    <xf numFmtId="1" fontId="62" fillId="0" borderId="1" xfId="10" applyNumberFormat="1" applyFont="1" applyFill="1" applyBorder="1" applyAlignment="1" applyProtection="1">
      <alignment horizontal="center" vertical="center" wrapText="1"/>
    </xf>
    <xf numFmtId="1" fontId="62" fillId="0" borderId="37" xfId="10" applyNumberFormat="1" applyFont="1" applyFill="1" applyBorder="1" applyAlignment="1" applyProtection="1">
      <alignment horizontal="center" vertical="center" wrapText="1"/>
    </xf>
    <xf numFmtId="1" fontId="70" fillId="0" borderId="39" xfId="10" applyNumberFormat="1" applyFont="1" applyFill="1" applyBorder="1" applyAlignment="1" applyProtection="1">
      <alignment horizontal="center" vertical="center" wrapText="1"/>
    </xf>
    <xf numFmtId="1" fontId="70" fillId="0" borderId="29" xfId="10" applyNumberFormat="1" applyFont="1" applyFill="1" applyBorder="1" applyAlignment="1" applyProtection="1">
      <alignment horizontal="center" vertical="center" wrapText="1"/>
    </xf>
    <xf numFmtId="1" fontId="70" fillId="0" borderId="44" xfId="10" applyNumberFormat="1" applyFont="1" applyFill="1" applyBorder="1" applyAlignment="1" applyProtection="1">
      <alignment horizontal="center" vertical="center" wrapText="1"/>
    </xf>
    <xf numFmtId="1" fontId="7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9" fillId="0" borderId="2" xfId="10" applyNumberFormat="1" applyFont="1" applyFill="1" applyBorder="1" applyAlignment="1" applyProtection="1">
      <alignment horizontal="center" vertical="center" wrapText="1"/>
    </xf>
    <xf numFmtId="1" fontId="83" fillId="0" borderId="36" xfId="10" applyNumberFormat="1" applyFont="1" applyFill="1" applyBorder="1" applyAlignment="1" applyProtection="1">
      <alignment horizontal="center" vertical="center" wrapText="1"/>
    </xf>
    <xf numFmtId="1" fontId="83" fillId="0" borderId="3" xfId="10" applyNumberFormat="1" applyFont="1" applyFill="1" applyBorder="1" applyAlignment="1" applyProtection="1">
      <alignment horizontal="center" vertical="center" wrapText="1"/>
    </xf>
  </cellXfs>
  <cellStyles count="55"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38"/>
    <cellStyle name="Accent5" xfId="39"/>
    <cellStyle name="Accent6" xfId="40"/>
    <cellStyle name="Bad" xfId="41"/>
    <cellStyle name="Calculation" xfId="42"/>
    <cellStyle name="Check Cell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te" xfId="53"/>
    <cellStyle name="Output" xfId="54"/>
    <cellStyle name="Звичайний" xfId="0" builtinId="0"/>
    <cellStyle name="Звичайний 2 3" xfId="1"/>
    <cellStyle name="Звичайний 3 2 3" xfId="2"/>
    <cellStyle name="Обычный 2" xfId="3"/>
    <cellStyle name="Обычный 2 2" xfId="4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400"/>
              <a:t>Структура</a:t>
            </a:r>
            <a:r>
              <a:rPr lang="uk-UA" sz="1400" baseline="0"/>
              <a:t> кількості працівників, яких роботодавці попередили про вивільнення, у січні - вересні 2018 року </a:t>
            </a:r>
            <a:r>
              <a:rPr lang="uk-UA" sz="1400" b="0" baseline="0"/>
              <a:t>(за професійними групами)</a:t>
            </a:r>
            <a:endParaRPr lang="uk-UA" sz="1400" b="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 '!$L$7:$L$15</c:f>
              <c:numCache>
                <c:formatCode>General</c:formatCode>
                <c:ptCount val="9"/>
              </c:numCache>
            </c:numRef>
          </c:cat>
          <c:val>
            <c:numRef>
              <c:f>'5 '!$M$7:$M$15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6692-4D7B-8787-7205BC5D3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58240"/>
        <c:axId val="103659776"/>
      </c:barChart>
      <c:catAx>
        <c:axId val="1036582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03659776"/>
        <c:crosses val="autoZero"/>
        <c:auto val="1"/>
        <c:lblAlgn val="ctr"/>
        <c:lblOffset val="100"/>
        <c:noMultiLvlLbl val="0"/>
      </c:catAx>
      <c:valAx>
        <c:axId val="103659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658240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80" zoomScaleNormal="80" zoomScaleSheetLayoutView="90" workbookViewId="0">
      <selection activeCell="E5" sqref="E5"/>
    </sheetView>
  </sheetViews>
  <sheetFormatPr defaultColWidth="10.28515625" defaultRowHeight="15" x14ac:dyDescent="0.25"/>
  <cols>
    <col min="1" max="1" width="33.42578125" style="16" customWidth="1"/>
    <col min="2" max="2" width="10.7109375" style="19" customWidth="1"/>
    <col min="3" max="3" width="11.42578125" style="19" customWidth="1"/>
    <col min="4" max="4" width="10.42578125" style="16" customWidth="1"/>
    <col min="5" max="5" width="11.28515625" style="16" customWidth="1"/>
    <col min="6" max="6" width="12.7109375" style="16" customWidth="1"/>
    <col min="7" max="7" width="12" style="16" customWidth="1"/>
    <col min="8" max="8" width="8.5703125" style="16" customWidth="1"/>
    <col min="9" max="11" width="9.140625" style="16" customWidth="1"/>
    <col min="12" max="245" width="7.85546875" style="16" customWidth="1"/>
    <col min="246" max="246" width="39.28515625" style="16" customWidth="1"/>
    <col min="247" max="16384" width="10.28515625" style="16"/>
  </cols>
  <sheetData>
    <row r="1" spans="1:11" ht="49.5" customHeight="1" x14ac:dyDescent="0.25">
      <c r="A1" s="226" t="s">
        <v>139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38.25" customHeight="1" thickBot="1" x14ac:dyDescent="0.3">
      <c r="A2" s="227" t="s">
        <v>72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s="17" customFormat="1" ht="39" customHeight="1" thickTop="1" x14ac:dyDescent="0.2">
      <c r="A3" s="52"/>
      <c r="B3" s="228" t="s">
        <v>74</v>
      </c>
      <c r="C3" s="229"/>
      <c r="D3" s="230" t="s">
        <v>75</v>
      </c>
      <c r="E3" s="231"/>
      <c r="F3" s="230" t="s">
        <v>76</v>
      </c>
      <c r="G3" s="231"/>
      <c r="H3" s="230" t="s">
        <v>77</v>
      </c>
      <c r="I3" s="231"/>
      <c r="J3" s="230" t="s">
        <v>78</v>
      </c>
      <c r="K3" s="232"/>
    </row>
    <row r="4" spans="1:11" s="17" customFormat="1" ht="40.5" customHeight="1" thickBot="1" x14ac:dyDescent="0.25">
      <c r="A4" s="53"/>
      <c r="B4" s="54" t="s">
        <v>3</v>
      </c>
      <c r="C4" s="55" t="s">
        <v>114</v>
      </c>
      <c r="D4" s="54" t="s">
        <v>3</v>
      </c>
      <c r="E4" s="55" t="s">
        <v>114</v>
      </c>
      <c r="F4" s="54" t="s">
        <v>3</v>
      </c>
      <c r="G4" s="55" t="s">
        <v>114</v>
      </c>
      <c r="H4" s="54" t="s">
        <v>3</v>
      </c>
      <c r="I4" s="55" t="s">
        <v>114</v>
      </c>
      <c r="J4" s="54" t="s">
        <v>3</v>
      </c>
      <c r="K4" s="56" t="s">
        <v>114</v>
      </c>
    </row>
    <row r="5" spans="1:11" s="17" customFormat="1" ht="63" customHeight="1" thickTop="1" x14ac:dyDescent="0.2">
      <c r="A5" s="57" t="s">
        <v>159</v>
      </c>
      <c r="B5" s="58">
        <v>17830.599999999999</v>
      </c>
      <c r="C5" s="59">
        <v>17883.599999999999</v>
      </c>
      <c r="D5" s="60">
        <v>12233.6</v>
      </c>
      <c r="E5" s="59">
        <v>12320.4</v>
      </c>
      <c r="F5" s="60">
        <v>5597</v>
      </c>
      <c r="G5" s="59">
        <v>5563.2</v>
      </c>
      <c r="H5" s="61">
        <v>8425.6</v>
      </c>
      <c r="I5" s="59">
        <v>8543.7000000000007</v>
      </c>
      <c r="J5" s="61">
        <v>9405</v>
      </c>
      <c r="K5" s="62">
        <v>9339.9</v>
      </c>
    </row>
    <row r="6" spans="1:11" s="17" customFormat="1" ht="48.75" customHeight="1" x14ac:dyDescent="0.2">
      <c r="A6" s="63" t="s">
        <v>89</v>
      </c>
      <c r="B6" s="64">
        <v>61.9</v>
      </c>
      <c r="C6" s="65">
        <v>62.4</v>
      </c>
      <c r="D6" s="64">
        <v>62.7</v>
      </c>
      <c r="E6" s="65">
        <v>63.5</v>
      </c>
      <c r="F6" s="64">
        <v>60.3</v>
      </c>
      <c r="G6" s="65">
        <v>60.1</v>
      </c>
      <c r="H6" s="66">
        <v>55.7</v>
      </c>
      <c r="I6" s="65">
        <v>56.7</v>
      </c>
      <c r="J6" s="66">
        <v>68.8</v>
      </c>
      <c r="K6" s="67">
        <v>68.599999999999994</v>
      </c>
    </row>
    <row r="7" spans="1:11" s="17" customFormat="1" ht="57" customHeight="1" x14ac:dyDescent="0.2">
      <c r="A7" s="68" t="s">
        <v>160</v>
      </c>
      <c r="B7" s="69">
        <v>16120.9</v>
      </c>
      <c r="C7" s="70">
        <v>16283.2</v>
      </c>
      <c r="D7" s="69">
        <v>11108.5</v>
      </c>
      <c r="E7" s="70">
        <v>11254.4</v>
      </c>
      <c r="F7" s="69">
        <v>5012.3999999999996</v>
      </c>
      <c r="G7" s="70">
        <v>5028.8</v>
      </c>
      <c r="H7" s="71">
        <v>7775.8</v>
      </c>
      <c r="I7" s="70">
        <v>7898.1</v>
      </c>
      <c r="J7" s="71">
        <v>8345.1</v>
      </c>
      <c r="K7" s="72">
        <v>8385.1</v>
      </c>
    </row>
    <row r="8" spans="1:11" s="17" customFormat="1" ht="54.75" customHeight="1" x14ac:dyDescent="0.2">
      <c r="A8" s="73" t="s">
        <v>88</v>
      </c>
      <c r="B8" s="74">
        <v>56</v>
      </c>
      <c r="C8" s="75">
        <v>56.8</v>
      </c>
      <c r="D8" s="74">
        <v>56.9</v>
      </c>
      <c r="E8" s="75">
        <v>58</v>
      </c>
      <c r="F8" s="74">
        <v>54</v>
      </c>
      <c r="G8" s="75">
        <v>54.4</v>
      </c>
      <c r="H8" s="76">
        <v>51.4</v>
      </c>
      <c r="I8" s="75">
        <v>52.4</v>
      </c>
      <c r="J8" s="76">
        <v>61.1</v>
      </c>
      <c r="K8" s="77">
        <v>61.6</v>
      </c>
    </row>
    <row r="9" spans="1:11" s="17" customFormat="1" ht="70.5" customHeight="1" x14ac:dyDescent="0.2">
      <c r="A9" s="78" t="s">
        <v>161</v>
      </c>
      <c r="B9" s="79">
        <v>1709.7</v>
      </c>
      <c r="C9" s="80">
        <v>1600.4</v>
      </c>
      <c r="D9" s="79">
        <v>1125.0999999999999</v>
      </c>
      <c r="E9" s="80">
        <v>1066</v>
      </c>
      <c r="F9" s="79">
        <v>584.6</v>
      </c>
      <c r="G9" s="80">
        <v>534.4</v>
      </c>
      <c r="H9" s="81">
        <v>649.79999999999995</v>
      </c>
      <c r="I9" s="80">
        <v>645.6</v>
      </c>
      <c r="J9" s="81">
        <v>1059.9000000000001</v>
      </c>
      <c r="K9" s="82">
        <v>954.8</v>
      </c>
    </row>
    <row r="10" spans="1:11" s="17" customFormat="1" ht="60.75" customHeight="1" x14ac:dyDescent="0.2">
      <c r="A10" s="83" t="s">
        <v>90</v>
      </c>
      <c r="B10" s="64">
        <v>9.6</v>
      </c>
      <c r="C10" s="84">
        <v>8.9</v>
      </c>
      <c r="D10" s="64">
        <v>9.1999999999999993</v>
      </c>
      <c r="E10" s="84">
        <v>8.6999999999999993</v>
      </c>
      <c r="F10" s="64">
        <v>10.4</v>
      </c>
      <c r="G10" s="84">
        <v>9.6</v>
      </c>
      <c r="H10" s="85">
        <v>7.7</v>
      </c>
      <c r="I10" s="84">
        <v>7.6</v>
      </c>
      <c r="J10" s="85">
        <v>11.3</v>
      </c>
      <c r="K10" s="86">
        <v>10.199999999999999</v>
      </c>
    </row>
    <row r="11" spans="1:11" s="21" customFormat="1" ht="15.75" x14ac:dyDescent="0.25">
      <c r="A11" s="18"/>
      <c r="B11" s="18"/>
      <c r="C11" s="19"/>
      <c r="D11" s="18"/>
      <c r="E11" s="18"/>
      <c r="F11" s="20"/>
      <c r="G11" s="18"/>
      <c r="H11" s="18"/>
      <c r="I11" s="18"/>
      <c r="J11" s="18"/>
      <c r="K11" s="18"/>
    </row>
    <row r="12" spans="1:11" s="23" customFormat="1" ht="12" customHeight="1" x14ac:dyDescent="0.25">
      <c r="A12" s="22"/>
      <c r="B12" s="22"/>
      <c r="C12" s="19"/>
      <c r="D12" s="22"/>
      <c r="E12" s="22"/>
      <c r="F12" s="20"/>
      <c r="G12" s="22"/>
      <c r="H12" s="22"/>
      <c r="I12" s="22"/>
      <c r="J12" s="22"/>
      <c r="K12" s="22"/>
    </row>
    <row r="13" spans="1:11" ht="15.75" x14ac:dyDescent="0.25">
      <c r="A13" s="24"/>
      <c r="F13" s="20"/>
    </row>
    <row r="14" spans="1:11" ht="15.75" x14ac:dyDescent="0.25">
      <c r="A14" s="24"/>
      <c r="F14" s="20"/>
    </row>
    <row r="15" spans="1:11" ht="15.75" x14ac:dyDescent="0.25">
      <c r="A15" s="24"/>
      <c r="F15" s="20"/>
    </row>
    <row r="16" spans="1:11" ht="15.75" x14ac:dyDescent="0.25">
      <c r="A16" s="24"/>
      <c r="F16" s="25"/>
    </row>
    <row r="17" spans="1:6" ht="15.75" x14ac:dyDescent="0.25">
      <c r="A17" s="24"/>
      <c r="F17" s="26"/>
    </row>
    <row r="18" spans="1:6" ht="15.75" x14ac:dyDescent="0.25">
      <c r="A18" s="24"/>
      <c r="F18" s="20"/>
    </row>
    <row r="19" spans="1:6" ht="15.75" x14ac:dyDescent="0.25">
      <c r="A19" s="24"/>
      <c r="F19" s="20"/>
    </row>
    <row r="20" spans="1:6" ht="15.75" x14ac:dyDescent="0.25">
      <c r="A20" s="24"/>
      <c r="F20" s="20"/>
    </row>
    <row r="21" spans="1:6" ht="15.75" x14ac:dyDescent="0.25">
      <c r="A21" s="24"/>
      <c r="F21" s="20"/>
    </row>
    <row r="22" spans="1:6" x14ac:dyDescent="0.25">
      <c r="A22" s="24"/>
    </row>
  </sheetData>
  <mergeCells count="7">
    <mergeCell ref="A1:K1"/>
    <mergeCell ref="A2:K2"/>
    <mergeCell ref="B3:C3"/>
    <mergeCell ref="D3:E3"/>
    <mergeCell ref="F3:G3"/>
    <mergeCell ref="H3:I3"/>
    <mergeCell ref="J3:K3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topLeftCell="A5" zoomScale="85" zoomScaleNormal="75" zoomScaleSheetLayoutView="85" workbookViewId="0">
      <selection activeCell="A27" sqref="A27:XFD27"/>
    </sheetView>
  </sheetViews>
  <sheetFormatPr defaultColWidth="8.28515625" defaultRowHeight="12.75" x14ac:dyDescent="0.2"/>
  <cols>
    <col min="1" max="1" width="20.85546875" style="28" customWidth="1"/>
    <col min="2" max="2" width="16.42578125" style="28" customWidth="1"/>
    <col min="3" max="3" width="14.42578125" style="28" customWidth="1"/>
    <col min="4" max="4" width="14" style="28" customWidth="1"/>
    <col min="5" max="5" width="13.28515625" style="28" customWidth="1"/>
    <col min="6" max="6" width="12.7109375" style="28" customWidth="1"/>
    <col min="7" max="7" width="12" style="28" customWidth="1"/>
    <col min="8" max="8" width="12.5703125" style="28" customWidth="1"/>
    <col min="9" max="9" width="13.7109375" style="28" customWidth="1"/>
    <col min="10" max="10" width="9.140625" style="29" customWidth="1"/>
    <col min="11" max="252" width="9.140625" style="28" customWidth="1"/>
    <col min="253" max="253" width="18.5703125" style="28" customWidth="1"/>
    <col min="254" max="254" width="11.5703125" style="28" customWidth="1"/>
    <col min="255" max="255" width="11" style="28" customWidth="1"/>
    <col min="256" max="16384" width="8.28515625" style="28"/>
  </cols>
  <sheetData>
    <row r="1" spans="1:9" s="27" customFormat="1" ht="18" customHeight="1" x14ac:dyDescent="0.3">
      <c r="A1" s="236" t="s">
        <v>79</v>
      </c>
      <c r="B1" s="236"/>
      <c r="C1" s="236"/>
      <c r="D1" s="236"/>
      <c r="E1" s="236"/>
      <c r="F1" s="236"/>
      <c r="G1" s="236"/>
      <c r="H1" s="236"/>
      <c r="I1" s="236"/>
    </row>
    <row r="2" spans="1:9" s="27" customFormat="1" ht="18.75" customHeight="1" x14ac:dyDescent="0.3">
      <c r="A2" s="236" t="s">
        <v>140</v>
      </c>
      <c r="B2" s="236"/>
      <c r="C2" s="236"/>
      <c r="D2" s="236"/>
      <c r="E2" s="236"/>
      <c r="F2" s="236"/>
      <c r="G2" s="236"/>
      <c r="H2" s="236"/>
      <c r="I2" s="236"/>
    </row>
    <row r="3" spans="1:9" s="27" customFormat="1" ht="14.25" customHeight="1" x14ac:dyDescent="0.3">
      <c r="A3" s="237" t="s">
        <v>80</v>
      </c>
      <c r="B3" s="237"/>
      <c r="C3" s="237"/>
      <c r="D3" s="237"/>
      <c r="E3" s="237"/>
      <c r="F3" s="237"/>
      <c r="G3" s="237"/>
      <c r="H3" s="237"/>
      <c r="I3" s="237"/>
    </row>
    <row r="4" spans="1:9" s="27" customFormat="1" ht="9" hidden="1" customHeight="1" x14ac:dyDescent="0.3">
      <c r="A4" s="237"/>
      <c r="B4" s="237"/>
      <c r="C4" s="237"/>
      <c r="D4" s="237"/>
      <c r="E4" s="237"/>
      <c r="F4" s="237"/>
      <c r="G4" s="237"/>
      <c r="H4" s="237"/>
      <c r="I4" s="237"/>
    </row>
    <row r="5" spans="1:9" ht="18" customHeight="1" x14ac:dyDescent="0.25">
      <c r="A5" s="87" t="s">
        <v>73</v>
      </c>
      <c r="B5" s="88"/>
      <c r="C5" s="88"/>
      <c r="D5" s="88"/>
      <c r="E5" s="88"/>
      <c r="F5" s="238"/>
      <c r="G5" s="238"/>
      <c r="H5" s="238"/>
      <c r="I5" s="238"/>
    </row>
    <row r="6" spans="1:9" s="30" customFormat="1" ht="16.5" customHeight="1" x14ac:dyDescent="0.25">
      <c r="A6" s="234"/>
      <c r="B6" s="235" t="s">
        <v>81</v>
      </c>
      <c r="C6" s="235"/>
      <c r="D6" s="235" t="s">
        <v>82</v>
      </c>
      <c r="E6" s="235"/>
      <c r="F6" s="235" t="s">
        <v>83</v>
      </c>
      <c r="G6" s="235"/>
      <c r="H6" s="235" t="s">
        <v>84</v>
      </c>
      <c r="I6" s="235"/>
    </row>
    <row r="7" spans="1:9" s="31" customFormat="1" ht="27.75" customHeight="1" x14ac:dyDescent="0.25">
      <c r="A7" s="234"/>
      <c r="B7" s="89" t="s">
        <v>3</v>
      </c>
      <c r="C7" s="89" t="s">
        <v>114</v>
      </c>
      <c r="D7" s="89" t="s">
        <v>3</v>
      </c>
      <c r="E7" s="89" t="s">
        <v>114</v>
      </c>
      <c r="F7" s="89" t="s">
        <v>3</v>
      </c>
      <c r="G7" s="89" t="s">
        <v>114</v>
      </c>
      <c r="H7" s="89" t="s">
        <v>3</v>
      </c>
      <c r="I7" s="89" t="s">
        <v>114</v>
      </c>
    </row>
    <row r="8" spans="1:9" s="30" customFormat="1" ht="12.75" customHeight="1" x14ac:dyDescent="0.25">
      <c r="A8" s="90"/>
      <c r="B8" s="233" t="s">
        <v>85</v>
      </c>
      <c r="C8" s="233"/>
      <c r="D8" s="233" t="s">
        <v>86</v>
      </c>
      <c r="E8" s="233"/>
      <c r="F8" s="233" t="s">
        <v>85</v>
      </c>
      <c r="G8" s="233"/>
      <c r="H8" s="233" t="s">
        <v>86</v>
      </c>
      <c r="I8" s="233"/>
    </row>
    <row r="9" spans="1:9" s="32" customFormat="1" ht="18" customHeight="1" x14ac:dyDescent="0.25">
      <c r="A9" s="91" t="s">
        <v>16</v>
      </c>
      <c r="B9" s="92">
        <v>16120.9</v>
      </c>
      <c r="C9" s="93">
        <v>16283.2</v>
      </c>
      <c r="D9" s="94">
        <v>56</v>
      </c>
      <c r="E9" s="94">
        <v>56.8</v>
      </c>
      <c r="F9" s="93">
        <v>1709.6999999999998</v>
      </c>
      <c r="G9" s="93">
        <v>1600.4000000000003</v>
      </c>
      <c r="H9" s="94">
        <v>9.6</v>
      </c>
      <c r="I9" s="94">
        <v>8.9</v>
      </c>
    </row>
    <row r="10" spans="1:9" ht="15.75" customHeight="1" x14ac:dyDescent="0.25">
      <c r="A10" s="95" t="s">
        <v>17</v>
      </c>
      <c r="B10" s="96">
        <v>647.70000000000005</v>
      </c>
      <c r="C10" s="96">
        <v>652.79999999999995</v>
      </c>
      <c r="D10" s="96">
        <v>55.9</v>
      </c>
      <c r="E10" s="96">
        <v>56.8</v>
      </c>
      <c r="F10" s="97">
        <v>79.099999999999994</v>
      </c>
      <c r="G10" s="97">
        <v>75.2</v>
      </c>
      <c r="H10" s="96">
        <v>10.9</v>
      </c>
      <c r="I10" s="96">
        <v>10.3</v>
      </c>
    </row>
    <row r="11" spans="1:9" ht="15.75" customHeight="1" x14ac:dyDescent="0.25">
      <c r="A11" s="95" t="s">
        <v>18</v>
      </c>
      <c r="B11" s="96">
        <v>365.8</v>
      </c>
      <c r="C11" s="96">
        <v>369.3</v>
      </c>
      <c r="D11" s="96">
        <v>48.8</v>
      </c>
      <c r="E11" s="96">
        <v>49.3</v>
      </c>
      <c r="F11" s="97">
        <v>53</v>
      </c>
      <c r="G11" s="97">
        <v>51.2</v>
      </c>
      <c r="H11" s="96">
        <v>12.7</v>
      </c>
      <c r="I11" s="96">
        <v>12.2</v>
      </c>
    </row>
    <row r="12" spans="1:9" ht="15.75" customHeight="1" x14ac:dyDescent="0.25">
      <c r="A12" s="95" t="s">
        <v>19</v>
      </c>
      <c r="B12" s="96">
        <v>1388.1</v>
      </c>
      <c r="C12" s="96">
        <v>1404.9</v>
      </c>
      <c r="D12" s="96">
        <v>57.9</v>
      </c>
      <c r="E12" s="96">
        <v>58.7</v>
      </c>
      <c r="F12" s="97">
        <v>128</v>
      </c>
      <c r="G12" s="97">
        <v>121.8</v>
      </c>
      <c r="H12" s="96">
        <v>8.4</v>
      </c>
      <c r="I12" s="96">
        <v>8</v>
      </c>
    </row>
    <row r="13" spans="1:9" ht="15.75" customHeight="1" x14ac:dyDescent="0.25">
      <c r="A13" s="95" t="s">
        <v>20</v>
      </c>
      <c r="B13" s="96">
        <v>734.9</v>
      </c>
      <c r="C13" s="96">
        <v>739.8</v>
      </c>
      <c r="D13" s="96">
        <v>49.5</v>
      </c>
      <c r="E13" s="96">
        <v>49.9</v>
      </c>
      <c r="F13" s="97">
        <v>125</v>
      </c>
      <c r="G13" s="97">
        <v>121.8</v>
      </c>
      <c r="H13" s="96">
        <v>14.5</v>
      </c>
      <c r="I13" s="96">
        <v>14.1</v>
      </c>
    </row>
    <row r="14" spans="1:9" ht="15.75" customHeight="1" x14ac:dyDescent="0.25">
      <c r="A14" s="95" t="s">
        <v>21</v>
      </c>
      <c r="B14" s="96">
        <v>499.9</v>
      </c>
      <c r="C14" s="96">
        <v>504.7</v>
      </c>
      <c r="D14" s="96">
        <v>55.3</v>
      </c>
      <c r="E14" s="96">
        <v>56.2</v>
      </c>
      <c r="F14" s="97">
        <v>63.5</v>
      </c>
      <c r="G14" s="97">
        <v>59.5</v>
      </c>
      <c r="H14" s="96">
        <v>11.3</v>
      </c>
      <c r="I14" s="96">
        <v>10.5</v>
      </c>
    </row>
    <row r="15" spans="1:9" ht="15.75" customHeight="1" x14ac:dyDescent="0.25">
      <c r="A15" s="95" t="s">
        <v>22</v>
      </c>
      <c r="B15" s="96">
        <v>500</v>
      </c>
      <c r="C15" s="96">
        <v>502.7</v>
      </c>
      <c r="D15" s="96">
        <v>54.2</v>
      </c>
      <c r="E15" s="96">
        <v>54.6</v>
      </c>
      <c r="F15" s="97">
        <v>55.1</v>
      </c>
      <c r="G15" s="97">
        <v>53.5</v>
      </c>
      <c r="H15" s="96">
        <v>9.9</v>
      </c>
      <c r="I15" s="96">
        <v>9.6</v>
      </c>
    </row>
    <row r="16" spans="1:9" ht="15.75" customHeight="1" x14ac:dyDescent="0.25">
      <c r="A16" s="95" t="s">
        <v>23</v>
      </c>
      <c r="B16" s="96">
        <v>724.3</v>
      </c>
      <c r="C16" s="96">
        <v>732.5</v>
      </c>
      <c r="D16" s="96">
        <v>55.5</v>
      </c>
      <c r="E16" s="96">
        <v>56.8</v>
      </c>
      <c r="F16" s="97">
        <v>86.4</v>
      </c>
      <c r="G16" s="97">
        <v>80</v>
      </c>
      <c r="H16" s="96">
        <v>10.7</v>
      </c>
      <c r="I16" s="96">
        <v>9.8000000000000007</v>
      </c>
    </row>
    <row r="17" spans="1:9" ht="15.75" customHeight="1" x14ac:dyDescent="0.25">
      <c r="A17" s="95" t="s">
        <v>24</v>
      </c>
      <c r="B17" s="96">
        <v>546.29999999999995</v>
      </c>
      <c r="C17" s="96">
        <v>555.5</v>
      </c>
      <c r="D17" s="96">
        <v>53.7</v>
      </c>
      <c r="E17" s="96">
        <v>54.6</v>
      </c>
      <c r="F17" s="97">
        <v>52.7</v>
      </c>
      <c r="G17" s="97">
        <v>49.4</v>
      </c>
      <c r="H17" s="96">
        <v>8.8000000000000007</v>
      </c>
      <c r="I17" s="96">
        <v>8.1999999999999993</v>
      </c>
    </row>
    <row r="18" spans="1:9" ht="15.75" customHeight="1" x14ac:dyDescent="0.25">
      <c r="A18" s="95" t="s">
        <v>87</v>
      </c>
      <c r="B18" s="96">
        <v>744.5</v>
      </c>
      <c r="C18" s="96">
        <v>759.5</v>
      </c>
      <c r="D18" s="96">
        <v>58.3</v>
      </c>
      <c r="E18" s="96">
        <v>58.8</v>
      </c>
      <c r="F18" s="97">
        <v>51</v>
      </c>
      <c r="G18" s="97">
        <v>50</v>
      </c>
      <c r="H18" s="96">
        <v>6.4</v>
      </c>
      <c r="I18" s="96">
        <v>6.2</v>
      </c>
    </row>
    <row r="19" spans="1:9" ht="15.75" customHeight="1" x14ac:dyDescent="0.25">
      <c r="A19" s="95" t="s">
        <v>25</v>
      </c>
      <c r="B19" s="96">
        <v>378.8</v>
      </c>
      <c r="C19" s="96">
        <v>380.5</v>
      </c>
      <c r="D19" s="96">
        <v>53.6</v>
      </c>
      <c r="E19" s="96">
        <v>54.5</v>
      </c>
      <c r="F19" s="97">
        <v>52.4</v>
      </c>
      <c r="G19" s="97">
        <v>51.1</v>
      </c>
      <c r="H19" s="96">
        <v>12.2</v>
      </c>
      <c r="I19" s="96">
        <v>11.8</v>
      </c>
    </row>
    <row r="20" spans="1:9" ht="15.75" customHeight="1" x14ac:dyDescent="0.25">
      <c r="A20" s="95" t="s">
        <v>26</v>
      </c>
      <c r="B20" s="96">
        <v>292.5</v>
      </c>
      <c r="C20" s="96">
        <v>296.8</v>
      </c>
      <c r="D20" s="96">
        <v>54.7</v>
      </c>
      <c r="E20" s="96">
        <v>56.6</v>
      </c>
      <c r="F20" s="97">
        <v>58.3</v>
      </c>
      <c r="G20" s="97">
        <v>54.2</v>
      </c>
      <c r="H20" s="96">
        <v>16.600000000000001</v>
      </c>
      <c r="I20" s="96">
        <v>15.4</v>
      </c>
    </row>
    <row r="21" spans="1:9" ht="15.75" customHeight="1" x14ac:dyDescent="0.25">
      <c r="A21" s="95" t="s">
        <v>27</v>
      </c>
      <c r="B21" s="96">
        <v>1041.0999999999999</v>
      </c>
      <c r="C21" s="96">
        <v>1053.5999999999999</v>
      </c>
      <c r="D21" s="96">
        <v>55.7</v>
      </c>
      <c r="E21" s="96">
        <v>56.4</v>
      </c>
      <c r="F21" s="97">
        <v>89.5</v>
      </c>
      <c r="G21" s="97">
        <v>80.400000000000006</v>
      </c>
      <c r="H21" s="96">
        <v>7.9</v>
      </c>
      <c r="I21" s="96">
        <v>7.1</v>
      </c>
    </row>
    <row r="22" spans="1:9" ht="15.75" customHeight="1" x14ac:dyDescent="0.25">
      <c r="A22" s="95" t="s">
        <v>28</v>
      </c>
      <c r="B22" s="96">
        <v>494</v>
      </c>
      <c r="C22" s="96">
        <v>496.5</v>
      </c>
      <c r="D22" s="96">
        <v>57.3</v>
      </c>
      <c r="E22" s="96">
        <v>58.1</v>
      </c>
      <c r="F22" s="97">
        <v>57</v>
      </c>
      <c r="G22" s="97">
        <v>54.9</v>
      </c>
      <c r="H22" s="96">
        <v>10.3</v>
      </c>
      <c r="I22" s="96">
        <v>10</v>
      </c>
    </row>
    <row r="23" spans="1:9" ht="15.75" customHeight="1" x14ac:dyDescent="0.25">
      <c r="A23" s="95" t="s">
        <v>29</v>
      </c>
      <c r="B23" s="96">
        <v>988.9</v>
      </c>
      <c r="C23" s="96">
        <v>993.6</v>
      </c>
      <c r="D23" s="96">
        <v>56.2</v>
      </c>
      <c r="E23" s="96">
        <v>56.7</v>
      </c>
      <c r="F23" s="97">
        <v>75.7</v>
      </c>
      <c r="G23" s="97">
        <v>71.7</v>
      </c>
      <c r="H23" s="96">
        <v>7.1</v>
      </c>
      <c r="I23" s="96">
        <v>6.7</v>
      </c>
    </row>
    <row r="24" spans="1:9" ht="15.75" customHeight="1" x14ac:dyDescent="0.25">
      <c r="A24" s="95" t="s">
        <v>30</v>
      </c>
      <c r="B24" s="96">
        <v>571.9</v>
      </c>
      <c r="C24" s="96">
        <v>575.20000000000005</v>
      </c>
      <c r="D24" s="96">
        <v>53.7</v>
      </c>
      <c r="E24" s="96">
        <v>54.6</v>
      </c>
      <c r="F24" s="97">
        <v>77.8</v>
      </c>
      <c r="G24" s="97">
        <v>76.2</v>
      </c>
      <c r="H24" s="96">
        <v>12</v>
      </c>
      <c r="I24" s="96">
        <v>11.7</v>
      </c>
    </row>
    <row r="25" spans="1:9" ht="15.75" customHeight="1" x14ac:dyDescent="0.25">
      <c r="A25" s="95" t="s">
        <v>31</v>
      </c>
      <c r="B25" s="96">
        <v>463.8</v>
      </c>
      <c r="C25" s="96">
        <v>472.3</v>
      </c>
      <c r="D25" s="96">
        <v>55.5</v>
      </c>
      <c r="E25" s="96">
        <v>56.6</v>
      </c>
      <c r="F25" s="97">
        <v>59.3</v>
      </c>
      <c r="G25" s="97">
        <v>49.7</v>
      </c>
      <c r="H25" s="96">
        <v>11.3</v>
      </c>
      <c r="I25" s="96">
        <v>9.5</v>
      </c>
    </row>
    <row r="26" spans="1:9" ht="15.75" customHeight="1" x14ac:dyDescent="0.25">
      <c r="A26" s="95" t="s">
        <v>32</v>
      </c>
      <c r="B26" s="96">
        <v>470.9</v>
      </c>
      <c r="C26" s="96">
        <v>475</v>
      </c>
      <c r="D26" s="96">
        <v>56.1</v>
      </c>
      <c r="E26" s="96">
        <v>57.2</v>
      </c>
      <c r="F26" s="97">
        <v>48.5</v>
      </c>
      <c r="G26" s="97">
        <v>44.7</v>
      </c>
      <c r="H26" s="96">
        <v>9.3000000000000007</v>
      </c>
      <c r="I26" s="96">
        <v>8.6</v>
      </c>
    </row>
    <row r="27" spans="1:9" ht="15.75" customHeight="1" x14ac:dyDescent="0.25">
      <c r="A27" s="95" t="s">
        <v>33</v>
      </c>
      <c r="B27" s="96">
        <v>397.6</v>
      </c>
      <c r="C27" s="96">
        <v>405.3</v>
      </c>
      <c r="D27" s="96">
        <v>50.8</v>
      </c>
      <c r="E27" s="96">
        <v>52</v>
      </c>
      <c r="F27" s="97">
        <v>55.6</v>
      </c>
      <c r="G27" s="97">
        <v>50.2</v>
      </c>
      <c r="H27" s="96">
        <v>12.3</v>
      </c>
      <c r="I27" s="96">
        <v>11</v>
      </c>
    </row>
    <row r="28" spans="1:9" ht="15.75" customHeight="1" x14ac:dyDescent="0.25">
      <c r="A28" s="95" t="s">
        <v>34</v>
      </c>
      <c r="B28" s="96">
        <v>1245</v>
      </c>
      <c r="C28" s="96">
        <v>1260</v>
      </c>
      <c r="D28" s="96">
        <v>60.5</v>
      </c>
      <c r="E28" s="96">
        <v>61.5</v>
      </c>
      <c r="F28" s="97">
        <v>81.3</v>
      </c>
      <c r="G28" s="97">
        <v>68</v>
      </c>
      <c r="H28" s="96">
        <v>6.1</v>
      </c>
      <c r="I28" s="96">
        <v>5.0999999999999996</v>
      </c>
    </row>
    <row r="29" spans="1:9" ht="15.75" customHeight="1" x14ac:dyDescent="0.25">
      <c r="A29" s="95" t="s">
        <v>35</v>
      </c>
      <c r="B29" s="96">
        <v>438.7</v>
      </c>
      <c r="C29" s="96">
        <v>443</v>
      </c>
      <c r="D29" s="96">
        <v>55.7</v>
      </c>
      <c r="E29" s="96">
        <v>56.8</v>
      </c>
      <c r="F29" s="97">
        <v>56.2</v>
      </c>
      <c r="G29" s="97">
        <v>53.7</v>
      </c>
      <c r="H29" s="96">
        <v>11.4</v>
      </c>
      <c r="I29" s="96">
        <v>10.8</v>
      </c>
    </row>
    <row r="30" spans="1:9" ht="15.75" customHeight="1" x14ac:dyDescent="0.25">
      <c r="A30" s="95" t="s">
        <v>36</v>
      </c>
      <c r="B30" s="96">
        <v>515.9</v>
      </c>
      <c r="C30" s="96">
        <v>519</v>
      </c>
      <c r="D30" s="96">
        <v>54.7</v>
      </c>
      <c r="E30" s="96">
        <v>55.5</v>
      </c>
      <c r="F30" s="97">
        <v>53.5</v>
      </c>
      <c r="G30" s="97">
        <v>51.5</v>
      </c>
      <c r="H30" s="96">
        <v>9.4</v>
      </c>
      <c r="I30" s="96">
        <v>9</v>
      </c>
    </row>
    <row r="31" spans="1:9" ht="15.75" customHeight="1" x14ac:dyDescent="0.25">
      <c r="A31" s="95" t="s">
        <v>37</v>
      </c>
      <c r="B31" s="96">
        <v>513.5</v>
      </c>
      <c r="C31" s="96">
        <v>519.79999999999995</v>
      </c>
      <c r="D31" s="96">
        <v>56.2</v>
      </c>
      <c r="E31" s="96">
        <v>57.4</v>
      </c>
      <c r="F31" s="97">
        <v>59.5</v>
      </c>
      <c r="G31" s="97">
        <v>52.6</v>
      </c>
      <c r="H31" s="96">
        <v>10.4</v>
      </c>
      <c r="I31" s="96">
        <v>9.1999999999999993</v>
      </c>
    </row>
    <row r="32" spans="1:9" ht="15.75" customHeight="1" x14ac:dyDescent="0.25">
      <c r="A32" s="95" t="s">
        <v>38</v>
      </c>
      <c r="B32" s="96">
        <v>380.5</v>
      </c>
      <c r="C32" s="96">
        <v>384.1</v>
      </c>
      <c r="D32" s="96">
        <v>56.8</v>
      </c>
      <c r="E32" s="96">
        <v>57.4</v>
      </c>
      <c r="F32" s="97">
        <v>35.299999999999997</v>
      </c>
      <c r="G32" s="97">
        <v>31.4</v>
      </c>
      <c r="H32" s="96">
        <v>8.5</v>
      </c>
      <c r="I32" s="96">
        <v>7.6</v>
      </c>
    </row>
    <row r="33" spans="1:9" ht="15.75" customHeight="1" x14ac:dyDescent="0.25">
      <c r="A33" s="95" t="s">
        <v>39</v>
      </c>
      <c r="B33" s="96">
        <v>423.7</v>
      </c>
      <c r="C33" s="96">
        <v>426.1</v>
      </c>
      <c r="D33" s="96">
        <v>55.8</v>
      </c>
      <c r="E33" s="96">
        <v>56.8</v>
      </c>
      <c r="F33" s="97">
        <v>54.2</v>
      </c>
      <c r="G33" s="97">
        <v>52.3</v>
      </c>
      <c r="H33" s="96">
        <v>11.3</v>
      </c>
      <c r="I33" s="96">
        <v>10.9</v>
      </c>
    </row>
    <row r="34" spans="1:9" ht="15.75" customHeight="1" x14ac:dyDescent="0.25">
      <c r="A34" s="95" t="s">
        <v>40</v>
      </c>
      <c r="B34" s="96">
        <v>1352.6</v>
      </c>
      <c r="C34" s="96">
        <v>1360.7</v>
      </c>
      <c r="D34" s="96">
        <v>61.6</v>
      </c>
      <c r="E34" s="96">
        <v>62.3</v>
      </c>
      <c r="F34" s="97">
        <v>101.8</v>
      </c>
      <c r="G34" s="97">
        <v>95.4</v>
      </c>
      <c r="H34" s="96">
        <v>7</v>
      </c>
      <c r="I34" s="96">
        <v>6.6</v>
      </c>
    </row>
    <row r="35" spans="1:9" ht="15.75" x14ac:dyDescent="0.2">
      <c r="A35" s="33"/>
      <c r="B35" s="34"/>
      <c r="C35" s="35"/>
      <c r="D35" s="33"/>
      <c r="E35" s="33"/>
      <c r="F35" s="33"/>
      <c r="G35" s="33"/>
      <c r="H35" s="33"/>
      <c r="I35" s="33"/>
    </row>
    <row r="36" spans="1:9" ht="15" x14ac:dyDescent="0.2">
      <c r="A36" s="33"/>
      <c r="C36" s="33"/>
      <c r="D36" s="33"/>
      <c r="E36" s="33"/>
      <c r="F36" s="33"/>
      <c r="G36" s="33"/>
      <c r="H36" s="33"/>
      <c r="I36" s="33"/>
    </row>
    <row r="37" spans="1:9" x14ac:dyDescent="0.2">
      <c r="A37" s="34"/>
      <c r="C37" s="34"/>
      <c r="D37" s="34"/>
      <c r="E37" s="34"/>
      <c r="F37" s="34"/>
      <c r="G37" s="34"/>
      <c r="H37" s="34"/>
      <c r="I37" s="34"/>
    </row>
    <row r="38" spans="1:9" x14ac:dyDescent="0.2">
      <c r="A38" s="34"/>
      <c r="C38" s="34"/>
      <c r="D38" s="34"/>
      <c r="E38" s="34"/>
      <c r="F38" s="34"/>
      <c r="G38" s="34"/>
      <c r="H38" s="34"/>
      <c r="I38" s="34"/>
    </row>
  </sheetData>
  <mergeCells count="14">
    <mergeCell ref="A1:I1"/>
    <mergeCell ref="A2:I2"/>
    <mergeCell ref="A3:I3"/>
    <mergeCell ref="A4:I4"/>
    <mergeCell ref="F5:I5"/>
    <mergeCell ref="B8:C8"/>
    <mergeCell ref="D8:E8"/>
    <mergeCell ref="F8:G8"/>
    <mergeCell ref="H8:I8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B13" zoomScaleNormal="100" zoomScaleSheetLayoutView="75" workbookViewId="0">
      <selection activeCell="B29" sqref="B29"/>
    </sheetView>
  </sheetViews>
  <sheetFormatPr defaultRowHeight="12.75" x14ac:dyDescent="0.2"/>
  <cols>
    <col min="1" max="1" width="1.28515625" style="45" hidden="1" customWidth="1"/>
    <col min="2" max="2" width="24.140625" style="45" customWidth="1"/>
    <col min="3" max="3" width="16.140625" style="45" customWidth="1"/>
    <col min="4" max="4" width="17.85546875" style="45" customWidth="1"/>
    <col min="5" max="5" width="17.5703125" style="45" customWidth="1"/>
    <col min="6" max="6" width="16.7109375" style="45" customWidth="1"/>
    <col min="7" max="7" width="9.140625" style="45"/>
    <col min="8" max="10" width="0" style="45" hidden="1" customWidth="1"/>
    <col min="11" max="16384" width="9.140625" style="45"/>
  </cols>
  <sheetData>
    <row r="1" spans="1:12" s="36" customFormat="1" ht="10.5" customHeight="1" x14ac:dyDescent="0.25">
      <c r="F1" s="37"/>
    </row>
    <row r="2" spans="1:12" s="38" customFormat="1" ht="51" customHeight="1" x14ac:dyDescent="0.25">
      <c r="A2" s="239" t="s">
        <v>91</v>
      </c>
      <c r="B2" s="239"/>
      <c r="C2" s="239"/>
      <c r="D2" s="239"/>
      <c r="E2" s="239"/>
      <c r="F2" s="239"/>
    </row>
    <row r="3" spans="1:12" s="38" customFormat="1" ht="20.25" customHeight="1" x14ac:dyDescent="0.25">
      <c r="A3" s="47"/>
      <c r="B3" s="47"/>
      <c r="C3" s="47"/>
      <c r="D3" s="47"/>
      <c r="E3" s="47"/>
      <c r="F3" s="47"/>
    </row>
    <row r="4" spans="1:12" s="38" customFormat="1" ht="16.5" customHeight="1" x14ac:dyDescent="0.25">
      <c r="A4" s="47"/>
      <c r="B4" s="109"/>
      <c r="C4" s="109"/>
      <c r="D4" s="109"/>
      <c r="E4" s="109"/>
      <c r="F4" s="110" t="s">
        <v>92</v>
      </c>
    </row>
    <row r="5" spans="1:12" s="38" customFormat="1" ht="24.75" customHeight="1" x14ac:dyDescent="0.25">
      <c r="A5" s="47"/>
      <c r="B5" s="240"/>
      <c r="C5" s="241" t="s">
        <v>172</v>
      </c>
      <c r="D5" s="241" t="s">
        <v>166</v>
      </c>
      <c r="E5" s="242" t="s">
        <v>93</v>
      </c>
      <c r="F5" s="242"/>
    </row>
    <row r="6" spans="1:12" s="38" customFormat="1" ht="42" customHeight="1" x14ac:dyDescent="0.25">
      <c r="A6" s="39"/>
      <c r="B6" s="240"/>
      <c r="C6" s="241"/>
      <c r="D6" s="241"/>
      <c r="E6" s="185" t="s">
        <v>2</v>
      </c>
      <c r="F6" s="111" t="s">
        <v>94</v>
      </c>
    </row>
    <row r="7" spans="1:12" s="40" customFormat="1" ht="19.5" customHeight="1" x14ac:dyDescent="0.25">
      <c r="B7" s="112" t="s">
        <v>15</v>
      </c>
      <c r="C7" s="113">
        <v>1</v>
      </c>
      <c r="D7" s="114">
        <v>2</v>
      </c>
      <c r="E7" s="113">
        <v>3</v>
      </c>
      <c r="F7" s="114">
        <v>4</v>
      </c>
    </row>
    <row r="8" spans="1:12" s="48" customFormat="1" ht="27.75" customHeight="1" x14ac:dyDescent="0.25">
      <c r="B8" s="115" t="s">
        <v>115</v>
      </c>
      <c r="C8" s="116">
        <f>SUM(C9:C26)</f>
        <v>4822</v>
      </c>
      <c r="D8" s="116">
        <f>SUM(D9:D26)</f>
        <v>4778</v>
      </c>
      <c r="E8" s="117">
        <f t="shared" ref="E8:E26" si="0">ROUND(D8/C8*100,1)</f>
        <v>99.1</v>
      </c>
      <c r="F8" s="118">
        <f t="shared" ref="F8:F26" si="1">D8-C8</f>
        <v>-44</v>
      </c>
      <c r="I8" s="49"/>
      <c r="J8" s="49"/>
      <c r="L8" s="43"/>
    </row>
    <row r="9" spans="1:12" s="41" customFormat="1" ht="23.25" customHeight="1" x14ac:dyDescent="0.25">
      <c r="B9" s="119" t="s">
        <v>156</v>
      </c>
      <c r="C9" s="98">
        <v>266</v>
      </c>
      <c r="D9" s="98">
        <v>375</v>
      </c>
      <c r="E9" s="120">
        <f t="shared" si="0"/>
        <v>141</v>
      </c>
      <c r="F9" s="98">
        <f t="shared" si="1"/>
        <v>109</v>
      </c>
      <c r="H9" s="42">
        <f t="shared" ref="H9:H26" si="2">ROUND(D9/$D$8*100,1)</f>
        <v>7.8</v>
      </c>
      <c r="I9" s="43">
        <f t="shared" ref="I9:I26" si="3">ROUND(C9/1000,1)</f>
        <v>0.3</v>
      </c>
      <c r="J9" s="43">
        <f t="shared" ref="J9:J26" si="4">ROUND(D9/1000,1)</f>
        <v>0.4</v>
      </c>
    </row>
    <row r="10" spans="1:12" s="41" customFormat="1" ht="23.25" customHeight="1" x14ac:dyDescent="0.25">
      <c r="B10" s="119" t="s">
        <v>155</v>
      </c>
      <c r="C10" s="98">
        <v>301</v>
      </c>
      <c r="D10" s="98">
        <v>163</v>
      </c>
      <c r="E10" s="120">
        <f t="shared" si="0"/>
        <v>54.2</v>
      </c>
      <c r="F10" s="98">
        <f t="shared" si="1"/>
        <v>-138</v>
      </c>
      <c r="H10" s="42">
        <f t="shared" si="2"/>
        <v>3.4</v>
      </c>
      <c r="I10" s="43">
        <f t="shared" si="3"/>
        <v>0.3</v>
      </c>
      <c r="J10" s="43">
        <f t="shared" si="4"/>
        <v>0.2</v>
      </c>
    </row>
    <row r="11" spans="1:12" s="41" customFormat="1" ht="23.25" customHeight="1" x14ac:dyDescent="0.25">
      <c r="B11" s="119" t="s">
        <v>154</v>
      </c>
      <c r="C11" s="98">
        <v>465</v>
      </c>
      <c r="D11" s="98">
        <v>412</v>
      </c>
      <c r="E11" s="120">
        <f t="shared" si="0"/>
        <v>88.6</v>
      </c>
      <c r="F11" s="98">
        <f t="shared" si="1"/>
        <v>-53</v>
      </c>
      <c r="H11" s="44">
        <f t="shared" si="2"/>
        <v>8.6</v>
      </c>
      <c r="I11" s="43">
        <f t="shared" si="3"/>
        <v>0.5</v>
      </c>
      <c r="J11" s="43">
        <f t="shared" si="4"/>
        <v>0.4</v>
      </c>
    </row>
    <row r="12" spans="1:12" s="41" customFormat="1" ht="23.25" customHeight="1" x14ac:dyDescent="0.25">
      <c r="B12" s="119" t="s">
        <v>153</v>
      </c>
      <c r="C12" s="98">
        <v>177</v>
      </c>
      <c r="D12" s="98">
        <v>171</v>
      </c>
      <c r="E12" s="120">
        <f t="shared" si="0"/>
        <v>96.6</v>
      </c>
      <c r="F12" s="98">
        <f t="shared" si="1"/>
        <v>-6</v>
      </c>
      <c r="H12" s="42">
        <f t="shared" si="2"/>
        <v>3.6</v>
      </c>
      <c r="I12" s="43">
        <f t="shared" si="3"/>
        <v>0.2</v>
      </c>
      <c r="J12" s="43">
        <f t="shared" si="4"/>
        <v>0.2</v>
      </c>
    </row>
    <row r="13" spans="1:12" s="41" customFormat="1" ht="23.25" customHeight="1" x14ac:dyDescent="0.25">
      <c r="B13" s="119" t="s">
        <v>152</v>
      </c>
      <c r="C13" s="98">
        <v>82</v>
      </c>
      <c r="D13" s="98">
        <v>350</v>
      </c>
      <c r="E13" s="120">
        <f t="shared" si="0"/>
        <v>426.8</v>
      </c>
      <c r="F13" s="98">
        <f t="shared" si="1"/>
        <v>268</v>
      </c>
      <c r="H13" s="44">
        <f t="shared" si="2"/>
        <v>7.3</v>
      </c>
      <c r="I13" s="43">
        <f t="shared" si="3"/>
        <v>0.1</v>
      </c>
      <c r="J13" s="43">
        <f t="shared" si="4"/>
        <v>0.4</v>
      </c>
    </row>
    <row r="14" spans="1:12" s="41" customFormat="1" ht="23.25" customHeight="1" x14ac:dyDescent="0.25">
      <c r="B14" s="119" t="s">
        <v>151</v>
      </c>
      <c r="C14" s="98">
        <v>20</v>
      </c>
      <c r="D14" s="98">
        <v>164</v>
      </c>
      <c r="E14" s="120">
        <f t="shared" si="0"/>
        <v>820</v>
      </c>
      <c r="F14" s="98">
        <f t="shared" si="1"/>
        <v>144</v>
      </c>
      <c r="H14" s="42">
        <f t="shared" si="2"/>
        <v>3.4</v>
      </c>
      <c r="I14" s="43">
        <f t="shared" si="3"/>
        <v>0</v>
      </c>
      <c r="J14" s="43">
        <f t="shared" si="4"/>
        <v>0.2</v>
      </c>
    </row>
    <row r="15" spans="1:12" s="41" customFormat="1" ht="23.25" customHeight="1" x14ac:dyDescent="0.25">
      <c r="B15" s="119" t="s">
        <v>150</v>
      </c>
      <c r="C15" s="98">
        <v>85</v>
      </c>
      <c r="D15" s="98">
        <v>325</v>
      </c>
      <c r="E15" s="120">
        <f t="shared" si="0"/>
        <v>382.4</v>
      </c>
      <c r="F15" s="98">
        <f t="shared" si="1"/>
        <v>240</v>
      </c>
      <c r="H15" s="42">
        <f t="shared" si="2"/>
        <v>6.8</v>
      </c>
      <c r="I15" s="43">
        <f t="shared" si="3"/>
        <v>0.1</v>
      </c>
      <c r="J15" s="43">
        <f t="shared" si="4"/>
        <v>0.3</v>
      </c>
    </row>
    <row r="16" spans="1:12" s="41" customFormat="1" ht="23.25" customHeight="1" x14ac:dyDescent="0.25">
      <c r="B16" s="119" t="s">
        <v>149</v>
      </c>
      <c r="C16" s="98">
        <v>37</v>
      </c>
      <c r="D16" s="98">
        <v>42</v>
      </c>
      <c r="E16" s="120">
        <f t="shared" si="0"/>
        <v>113.5</v>
      </c>
      <c r="F16" s="98">
        <f t="shared" si="1"/>
        <v>5</v>
      </c>
      <c r="H16" s="42">
        <f t="shared" si="2"/>
        <v>0.9</v>
      </c>
      <c r="I16" s="43">
        <f t="shared" si="3"/>
        <v>0</v>
      </c>
      <c r="J16" s="43">
        <f t="shared" si="4"/>
        <v>0</v>
      </c>
    </row>
    <row r="17" spans="2:10" s="41" customFormat="1" ht="23.25" customHeight="1" x14ac:dyDescent="0.25">
      <c r="B17" s="119" t="s">
        <v>148</v>
      </c>
      <c r="C17" s="98">
        <v>267</v>
      </c>
      <c r="D17" s="98">
        <v>250</v>
      </c>
      <c r="E17" s="120">
        <f t="shared" si="0"/>
        <v>93.6</v>
      </c>
      <c r="F17" s="98">
        <f t="shared" si="1"/>
        <v>-17</v>
      </c>
      <c r="H17" s="42">
        <f t="shared" si="2"/>
        <v>5.2</v>
      </c>
      <c r="I17" s="43">
        <f t="shared" si="3"/>
        <v>0.3</v>
      </c>
      <c r="J17" s="43">
        <f t="shared" si="4"/>
        <v>0.3</v>
      </c>
    </row>
    <row r="18" spans="2:10" s="41" customFormat="1" ht="23.25" customHeight="1" x14ac:dyDescent="0.25">
      <c r="B18" s="119" t="s">
        <v>147</v>
      </c>
      <c r="C18" s="98">
        <v>435</v>
      </c>
      <c r="D18" s="98">
        <v>267</v>
      </c>
      <c r="E18" s="120">
        <f t="shared" si="0"/>
        <v>61.4</v>
      </c>
      <c r="F18" s="98">
        <f t="shared" si="1"/>
        <v>-168</v>
      </c>
      <c r="H18" s="42">
        <f t="shared" si="2"/>
        <v>5.6</v>
      </c>
      <c r="I18" s="43">
        <f t="shared" si="3"/>
        <v>0.4</v>
      </c>
      <c r="J18" s="43">
        <f t="shared" si="4"/>
        <v>0.3</v>
      </c>
    </row>
    <row r="19" spans="2:10" s="41" customFormat="1" ht="23.25" customHeight="1" x14ac:dyDescent="0.25">
      <c r="B19" s="119" t="s">
        <v>146</v>
      </c>
      <c r="C19" s="98">
        <v>138</v>
      </c>
      <c r="D19" s="98">
        <v>98</v>
      </c>
      <c r="E19" s="120">
        <f t="shared" si="0"/>
        <v>71</v>
      </c>
      <c r="F19" s="98">
        <f t="shared" si="1"/>
        <v>-40</v>
      </c>
      <c r="H19" s="42">
        <f t="shared" si="2"/>
        <v>2.1</v>
      </c>
      <c r="I19" s="43">
        <f t="shared" si="3"/>
        <v>0.1</v>
      </c>
      <c r="J19" s="43">
        <f t="shared" si="4"/>
        <v>0.1</v>
      </c>
    </row>
    <row r="20" spans="2:10" s="41" customFormat="1" ht="23.25" customHeight="1" x14ac:dyDescent="0.25">
      <c r="B20" s="119" t="s">
        <v>145</v>
      </c>
      <c r="C20" s="99">
        <v>0</v>
      </c>
      <c r="D20" s="98">
        <v>76</v>
      </c>
      <c r="E20" s="222" t="e">
        <f t="shared" si="0"/>
        <v>#DIV/0!</v>
      </c>
      <c r="F20" s="98">
        <f t="shared" si="1"/>
        <v>76</v>
      </c>
      <c r="H20" s="44">
        <f t="shared" si="2"/>
        <v>1.6</v>
      </c>
      <c r="I20" s="43">
        <f t="shared" si="3"/>
        <v>0</v>
      </c>
      <c r="J20" s="43">
        <f t="shared" si="4"/>
        <v>0.1</v>
      </c>
    </row>
    <row r="21" spans="2:10" s="41" customFormat="1" ht="23.25" customHeight="1" x14ac:dyDescent="0.25">
      <c r="B21" s="119" t="s">
        <v>144</v>
      </c>
      <c r="C21" s="98">
        <v>332</v>
      </c>
      <c r="D21" s="98">
        <v>112</v>
      </c>
      <c r="E21" s="120">
        <f t="shared" si="0"/>
        <v>33.700000000000003</v>
      </c>
      <c r="F21" s="98">
        <f t="shared" si="1"/>
        <v>-220</v>
      </c>
      <c r="H21" s="44">
        <f t="shared" si="2"/>
        <v>2.2999999999999998</v>
      </c>
      <c r="I21" s="43">
        <f t="shared" si="3"/>
        <v>0.3</v>
      </c>
      <c r="J21" s="43">
        <f t="shared" si="4"/>
        <v>0.1</v>
      </c>
    </row>
    <row r="22" spans="2:10" s="41" customFormat="1" ht="23.25" customHeight="1" x14ac:dyDescent="0.25">
      <c r="B22" s="119" t="s">
        <v>143</v>
      </c>
      <c r="C22" s="98">
        <v>104</v>
      </c>
      <c r="D22" s="98">
        <v>93</v>
      </c>
      <c r="E22" s="120">
        <f t="shared" si="0"/>
        <v>89.4</v>
      </c>
      <c r="F22" s="98">
        <f t="shared" si="1"/>
        <v>-11</v>
      </c>
      <c r="H22" s="44">
        <f t="shared" si="2"/>
        <v>1.9</v>
      </c>
      <c r="I22" s="43">
        <f t="shared" si="3"/>
        <v>0.1</v>
      </c>
      <c r="J22" s="43">
        <f t="shared" si="4"/>
        <v>0.1</v>
      </c>
    </row>
    <row r="23" spans="2:10" s="41" customFormat="1" ht="0.75" customHeight="1" x14ac:dyDescent="0.25">
      <c r="B23" s="119"/>
      <c r="C23" s="98">
        <v>0</v>
      </c>
      <c r="D23" s="98">
        <v>0</v>
      </c>
      <c r="E23" s="120"/>
      <c r="F23" s="98"/>
      <c r="H23" s="42"/>
      <c r="I23" s="43"/>
      <c r="J23" s="43"/>
    </row>
    <row r="24" spans="2:10" s="41" customFormat="1" ht="23.25" customHeight="1" x14ac:dyDescent="0.25">
      <c r="B24" s="119" t="s">
        <v>142</v>
      </c>
      <c r="C24" s="99">
        <v>102</v>
      </c>
      <c r="D24" s="99">
        <v>239</v>
      </c>
      <c r="E24" s="121">
        <f t="shared" si="0"/>
        <v>234.3</v>
      </c>
      <c r="F24" s="98">
        <f t="shared" si="1"/>
        <v>137</v>
      </c>
      <c r="H24" s="42">
        <f t="shared" si="2"/>
        <v>5</v>
      </c>
      <c r="I24" s="43">
        <f t="shared" si="3"/>
        <v>0.1</v>
      </c>
      <c r="J24" s="43">
        <f t="shared" si="4"/>
        <v>0.2</v>
      </c>
    </row>
    <row r="25" spans="2:10" s="41" customFormat="1" ht="23.25" customHeight="1" x14ac:dyDescent="0.25">
      <c r="B25" s="119" t="s">
        <v>141</v>
      </c>
      <c r="C25" s="98">
        <v>9</v>
      </c>
      <c r="D25" s="98">
        <v>240</v>
      </c>
      <c r="E25" s="120">
        <f t="shared" si="0"/>
        <v>2666.7</v>
      </c>
      <c r="F25" s="98">
        <f t="shared" si="1"/>
        <v>231</v>
      </c>
      <c r="H25" s="42">
        <f t="shared" si="2"/>
        <v>5</v>
      </c>
      <c r="I25" s="43">
        <f t="shared" si="3"/>
        <v>0</v>
      </c>
      <c r="J25" s="43">
        <f t="shared" si="4"/>
        <v>0.2</v>
      </c>
    </row>
    <row r="26" spans="2:10" s="41" customFormat="1" ht="23.25" customHeight="1" x14ac:dyDescent="0.25">
      <c r="B26" s="119" t="s">
        <v>116</v>
      </c>
      <c r="C26" s="98">
        <v>2002</v>
      </c>
      <c r="D26" s="98">
        <v>1401</v>
      </c>
      <c r="E26" s="120">
        <f t="shared" si="0"/>
        <v>70</v>
      </c>
      <c r="F26" s="98">
        <f t="shared" si="1"/>
        <v>-601</v>
      </c>
      <c r="H26" s="42">
        <f t="shared" si="2"/>
        <v>29.3</v>
      </c>
      <c r="I26" s="43">
        <f t="shared" si="3"/>
        <v>2</v>
      </c>
      <c r="J26" s="43">
        <f t="shared" si="4"/>
        <v>1.4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75" workbookViewId="0">
      <selection activeCell="H6" sqref="H6"/>
    </sheetView>
  </sheetViews>
  <sheetFormatPr defaultColWidth="8.85546875" defaultRowHeight="12.75" x14ac:dyDescent="0.2"/>
  <cols>
    <col min="1" max="1" width="45.5703125" style="10" customWidth="1"/>
    <col min="2" max="3" width="14" style="105" customWidth="1"/>
    <col min="4" max="4" width="10.5703125" style="10" customWidth="1"/>
    <col min="5" max="5" width="11.5703125" style="10" customWidth="1"/>
    <col min="6" max="6" width="8.7109375" style="10" customWidth="1"/>
    <col min="7" max="8" width="8.85546875" style="10"/>
    <col min="9" max="9" width="43" style="10" customWidth="1"/>
    <col min="10" max="16384" width="8.85546875" style="10"/>
  </cols>
  <sheetData>
    <row r="1" spans="1:11" s="6" customFormat="1" ht="39.75" customHeight="1" x14ac:dyDescent="0.3">
      <c r="A1" s="243" t="s">
        <v>101</v>
      </c>
      <c r="B1" s="243"/>
      <c r="C1" s="243"/>
      <c r="D1" s="243"/>
      <c r="E1" s="243"/>
    </row>
    <row r="2" spans="1:11" s="6" customFormat="1" ht="21.75" customHeight="1" x14ac:dyDescent="0.3">
      <c r="A2" s="244" t="s">
        <v>41</v>
      </c>
      <c r="B2" s="244"/>
      <c r="C2" s="244"/>
      <c r="D2" s="244"/>
      <c r="E2" s="244"/>
    </row>
    <row r="3" spans="1:11" s="8" customFormat="1" ht="12" customHeight="1" x14ac:dyDescent="0.2">
      <c r="A3" s="7"/>
      <c r="B3" s="101"/>
      <c r="C3" s="101"/>
      <c r="D3" s="7"/>
      <c r="E3" s="7"/>
    </row>
    <row r="4" spans="1:11" s="8" customFormat="1" ht="21" customHeight="1" x14ac:dyDescent="0.2">
      <c r="A4" s="245"/>
      <c r="B4" s="241" t="s">
        <v>165</v>
      </c>
      <c r="C4" s="241" t="s">
        <v>164</v>
      </c>
      <c r="D4" s="247" t="s">
        <v>93</v>
      </c>
      <c r="E4" s="247"/>
    </row>
    <row r="5" spans="1:11" s="8" customFormat="1" ht="40.5" customHeight="1" x14ac:dyDescent="0.2">
      <c r="A5" s="246"/>
      <c r="B5" s="241"/>
      <c r="C5" s="241"/>
      <c r="D5" s="186" t="s">
        <v>2</v>
      </c>
      <c r="E5" s="122" t="s">
        <v>95</v>
      </c>
    </row>
    <row r="6" spans="1:11" s="9" customFormat="1" ht="26.25" customHeight="1" x14ac:dyDescent="0.25">
      <c r="A6" s="122" t="s">
        <v>42</v>
      </c>
      <c r="B6" s="102">
        <f>SUM(B7:B25)</f>
        <v>4822</v>
      </c>
      <c r="C6" s="102">
        <f>SUM(C7:C25)</f>
        <v>4778</v>
      </c>
      <c r="D6" s="123">
        <f>ROUND(C6/B6*100,1)</f>
        <v>99.1</v>
      </c>
      <c r="E6" s="124">
        <f>C6-B6</f>
        <v>-44</v>
      </c>
    </row>
    <row r="7" spans="1:11" ht="39.75" customHeight="1" x14ac:dyDescent="0.2">
      <c r="A7" s="125" t="s">
        <v>43</v>
      </c>
      <c r="B7" s="100">
        <v>51</v>
      </c>
      <c r="C7" s="100">
        <v>225</v>
      </c>
      <c r="D7" s="126">
        <f>ROUND(C7/B7*100,1)</f>
        <v>441.2</v>
      </c>
      <c r="E7" s="127">
        <f t="shared" ref="E7:E25" si="0">C7-B7</f>
        <v>174</v>
      </c>
      <c r="F7" s="9"/>
      <c r="G7" s="15"/>
      <c r="I7" s="11"/>
      <c r="J7" s="46"/>
    </row>
    <row r="8" spans="1:11" ht="44.25" customHeight="1" x14ac:dyDescent="0.2">
      <c r="A8" s="125" t="s">
        <v>44</v>
      </c>
      <c r="B8" s="100">
        <v>0</v>
      </c>
      <c r="C8" s="100">
        <v>0</v>
      </c>
      <c r="D8" s="126">
        <v>0</v>
      </c>
      <c r="E8" s="127">
        <f t="shared" si="0"/>
        <v>0</v>
      </c>
      <c r="F8" s="9"/>
      <c r="G8" s="15"/>
      <c r="I8" s="11"/>
      <c r="J8" s="46"/>
    </row>
    <row r="9" spans="1:11" s="12" customFormat="1" ht="24" customHeight="1" x14ac:dyDescent="0.2">
      <c r="A9" s="125" t="s">
        <v>45</v>
      </c>
      <c r="B9" s="100">
        <v>37</v>
      </c>
      <c r="C9" s="100">
        <v>31</v>
      </c>
      <c r="D9" s="126">
        <f t="shared" ref="D9:D25" si="1">ROUND(C9/B9*100,1)</f>
        <v>83.8</v>
      </c>
      <c r="E9" s="127">
        <f t="shared" si="0"/>
        <v>-6</v>
      </c>
      <c r="F9" s="9"/>
      <c r="G9" s="15"/>
      <c r="H9" s="10"/>
      <c r="I9" s="11"/>
      <c r="J9" s="46"/>
    </row>
    <row r="10" spans="1:11" ht="43.5" customHeight="1" x14ac:dyDescent="0.2">
      <c r="A10" s="125" t="s">
        <v>46</v>
      </c>
      <c r="B10" s="100">
        <v>224</v>
      </c>
      <c r="C10" s="100">
        <v>149</v>
      </c>
      <c r="D10" s="126">
        <f t="shared" si="1"/>
        <v>66.5</v>
      </c>
      <c r="E10" s="127">
        <f t="shared" si="0"/>
        <v>-75</v>
      </c>
      <c r="F10" s="9"/>
      <c r="G10" s="15"/>
      <c r="I10" s="11"/>
      <c r="J10" s="46"/>
      <c r="K10" s="13"/>
    </row>
    <row r="11" spans="1:11" ht="42" customHeight="1" x14ac:dyDescent="0.2">
      <c r="A11" s="125" t="s">
        <v>47</v>
      </c>
      <c r="B11" s="100">
        <v>47</v>
      </c>
      <c r="C11" s="100">
        <v>14</v>
      </c>
      <c r="D11" s="126">
        <f t="shared" si="1"/>
        <v>29.8</v>
      </c>
      <c r="E11" s="127">
        <f t="shared" si="0"/>
        <v>-33</v>
      </c>
      <c r="F11" s="9"/>
      <c r="G11" s="15"/>
      <c r="I11" s="11"/>
      <c r="J11" s="46"/>
    </row>
    <row r="12" spans="1:11" ht="19.5" customHeight="1" x14ac:dyDescent="0.2">
      <c r="A12" s="125" t="s">
        <v>48</v>
      </c>
      <c r="B12" s="100">
        <v>0</v>
      </c>
      <c r="C12" s="100">
        <v>1</v>
      </c>
      <c r="D12" s="126">
        <v>0</v>
      </c>
      <c r="E12" s="127">
        <f t="shared" si="0"/>
        <v>1</v>
      </c>
      <c r="F12" s="9"/>
      <c r="G12" s="15"/>
      <c r="I12" s="11"/>
      <c r="J12" s="46"/>
    </row>
    <row r="13" spans="1:11" ht="41.25" customHeight="1" x14ac:dyDescent="0.2">
      <c r="A13" s="125" t="s">
        <v>49</v>
      </c>
      <c r="B13" s="100">
        <v>0</v>
      </c>
      <c r="C13" s="100">
        <v>9</v>
      </c>
      <c r="D13" s="126">
        <v>0</v>
      </c>
      <c r="E13" s="127">
        <f t="shared" si="0"/>
        <v>9</v>
      </c>
      <c r="F13" s="9"/>
      <c r="G13" s="15"/>
      <c r="I13" s="11"/>
      <c r="J13" s="46"/>
    </row>
    <row r="14" spans="1:11" ht="41.25" customHeight="1" x14ac:dyDescent="0.2">
      <c r="A14" s="125" t="s">
        <v>50</v>
      </c>
      <c r="B14" s="100">
        <v>132</v>
      </c>
      <c r="C14" s="100">
        <v>0</v>
      </c>
      <c r="D14" s="126">
        <f t="shared" si="1"/>
        <v>0</v>
      </c>
      <c r="E14" s="127">
        <f t="shared" si="0"/>
        <v>-132</v>
      </c>
      <c r="F14" s="9"/>
      <c r="G14" s="15"/>
      <c r="I14" s="11"/>
      <c r="J14" s="46"/>
    </row>
    <row r="15" spans="1:11" ht="42" customHeight="1" x14ac:dyDescent="0.2">
      <c r="A15" s="125" t="s">
        <v>51</v>
      </c>
      <c r="B15" s="100">
        <v>0</v>
      </c>
      <c r="C15" s="100">
        <v>0</v>
      </c>
      <c r="D15" s="126">
        <v>0</v>
      </c>
      <c r="E15" s="127">
        <f t="shared" si="0"/>
        <v>0</v>
      </c>
      <c r="F15" s="9"/>
      <c r="G15" s="15"/>
      <c r="I15" s="11"/>
      <c r="J15" s="46"/>
    </row>
    <row r="16" spans="1:11" ht="23.25" customHeight="1" x14ac:dyDescent="0.2">
      <c r="A16" s="125" t="s">
        <v>52</v>
      </c>
      <c r="B16" s="100">
        <v>27</v>
      </c>
      <c r="C16" s="100">
        <v>75</v>
      </c>
      <c r="D16" s="126">
        <f t="shared" si="1"/>
        <v>277.8</v>
      </c>
      <c r="E16" s="127">
        <f t="shared" si="0"/>
        <v>48</v>
      </c>
      <c r="F16" s="9"/>
      <c r="G16" s="15"/>
      <c r="I16" s="11"/>
      <c r="J16" s="46"/>
    </row>
    <row r="17" spans="1:10" ht="22.5" customHeight="1" x14ac:dyDescent="0.2">
      <c r="A17" s="125" t="s">
        <v>53</v>
      </c>
      <c r="B17" s="100">
        <v>0</v>
      </c>
      <c r="C17" s="100">
        <v>0</v>
      </c>
      <c r="D17" s="126">
        <v>0</v>
      </c>
      <c r="E17" s="127">
        <f t="shared" si="0"/>
        <v>0</v>
      </c>
      <c r="F17" s="9"/>
      <c r="G17" s="15"/>
      <c r="I17" s="11"/>
      <c r="J17" s="46"/>
    </row>
    <row r="18" spans="1:10" ht="22.5" customHeight="1" x14ac:dyDescent="0.2">
      <c r="A18" s="125" t="s">
        <v>54</v>
      </c>
      <c r="B18" s="100">
        <v>4</v>
      </c>
      <c r="C18" s="100">
        <v>0</v>
      </c>
      <c r="D18" s="126">
        <f t="shared" si="1"/>
        <v>0</v>
      </c>
      <c r="E18" s="127">
        <f t="shared" si="0"/>
        <v>-4</v>
      </c>
      <c r="F18" s="9"/>
      <c r="G18" s="15"/>
      <c r="I18" s="11"/>
    </row>
    <row r="19" spans="1:10" ht="38.25" customHeight="1" x14ac:dyDescent="0.2">
      <c r="A19" s="125" t="s">
        <v>55</v>
      </c>
      <c r="B19" s="100">
        <v>73</v>
      </c>
      <c r="C19" s="100">
        <v>3</v>
      </c>
      <c r="D19" s="126">
        <f t="shared" si="1"/>
        <v>4.0999999999999996</v>
      </c>
      <c r="E19" s="127">
        <f t="shared" si="0"/>
        <v>-70</v>
      </c>
      <c r="F19" s="9"/>
      <c r="G19" s="15"/>
    </row>
    <row r="20" spans="1:10" ht="35.25" customHeight="1" x14ac:dyDescent="0.2">
      <c r="A20" s="125" t="s">
        <v>56</v>
      </c>
      <c r="B20" s="100">
        <v>25</v>
      </c>
      <c r="C20" s="100">
        <v>91</v>
      </c>
      <c r="D20" s="126">
        <f t="shared" si="1"/>
        <v>364</v>
      </c>
      <c r="E20" s="127">
        <f t="shared" si="0"/>
        <v>66</v>
      </c>
      <c r="F20" s="9"/>
      <c r="G20" s="15"/>
    </row>
    <row r="21" spans="1:10" ht="41.25" customHeight="1" x14ac:dyDescent="0.2">
      <c r="A21" s="125" t="s">
        <v>57</v>
      </c>
      <c r="B21" s="100">
        <v>1698</v>
      </c>
      <c r="C21" s="100">
        <v>1011</v>
      </c>
      <c r="D21" s="126">
        <f t="shared" si="1"/>
        <v>59.5</v>
      </c>
      <c r="E21" s="127">
        <f t="shared" si="0"/>
        <v>-687</v>
      </c>
      <c r="F21" s="9"/>
      <c r="G21" s="15"/>
    </row>
    <row r="22" spans="1:10" ht="19.5" customHeight="1" x14ac:dyDescent="0.2">
      <c r="A22" s="125" t="s">
        <v>58</v>
      </c>
      <c r="B22" s="100">
        <v>905</v>
      </c>
      <c r="C22" s="100">
        <v>1018</v>
      </c>
      <c r="D22" s="126">
        <f t="shared" si="1"/>
        <v>112.5</v>
      </c>
      <c r="E22" s="127">
        <f t="shared" si="0"/>
        <v>113</v>
      </c>
      <c r="F22" s="9"/>
      <c r="G22" s="15"/>
    </row>
    <row r="23" spans="1:10" ht="39" customHeight="1" x14ac:dyDescent="0.2">
      <c r="A23" s="125" t="s">
        <v>59</v>
      </c>
      <c r="B23" s="100">
        <v>1539</v>
      </c>
      <c r="C23" s="100">
        <v>2096</v>
      </c>
      <c r="D23" s="126">
        <f t="shared" si="1"/>
        <v>136.19999999999999</v>
      </c>
      <c r="E23" s="127">
        <f t="shared" si="0"/>
        <v>557</v>
      </c>
      <c r="F23" s="9"/>
      <c r="G23" s="15"/>
    </row>
    <row r="24" spans="1:10" ht="38.25" customHeight="1" x14ac:dyDescent="0.2">
      <c r="A24" s="125" t="s">
        <v>60</v>
      </c>
      <c r="B24" s="100">
        <v>58</v>
      </c>
      <c r="C24" s="100">
        <v>55</v>
      </c>
      <c r="D24" s="126">
        <f t="shared" si="1"/>
        <v>94.8</v>
      </c>
      <c r="E24" s="127">
        <f t="shared" si="0"/>
        <v>-3</v>
      </c>
      <c r="F24" s="9"/>
      <c r="G24" s="15"/>
    </row>
    <row r="25" spans="1:10" ht="22.5" customHeight="1" x14ac:dyDescent="0.2">
      <c r="A25" s="125" t="s">
        <v>61</v>
      </c>
      <c r="B25" s="100">
        <v>2</v>
      </c>
      <c r="C25" s="100">
        <v>0</v>
      </c>
      <c r="D25" s="126">
        <f t="shared" si="1"/>
        <v>0</v>
      </c>
      <c r="E25" s="127">
        <f t="shared" si="0"/>
        <v>-2</v>
      </c>
      <c r="F25" s="9"/>
      <c r="G25" s="15"/>
    </row>
    <row r="26" spans="1:10" x14ac:dyDescent="0.2">
      <c r="A26" s="14"/>
      <c r="B26" s="103"/>
      <c r="C26" s="103"/>
      <c r="D26" s="14"/>
      <c r="E26" s="14"/>
    </row>
    <row r="27" spans="1:10" x14ac:dyDescent="0.2">
      <c r="A27" s="14"/>
      <c r="B27" s="104"/>
      <c r="C27" s="104"/>
      <c r="D27" s="14"/>
      <c r="E27" s="14"/>
    </row>
  </sheetData>
  <sortState ref="I7:J17">
    <sortCondition ref="J7:J17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7" zoomScale="75" zoomScaleNormal="75" zoomScaleSheetLayoutView="75" workbookViewId="0">
      <selection activeCell="B6" sqref="B6"/>
    </sheetView>
  </sheetViews>
  <sheetFormatPr defaultColWidth="8.85546875" defaultRowHeight="12.75" x14ac:dyDescent="0.2"/>
  <cols>
    <col min="1" max="1" width="52.85546875" style="105" customWidth="1"/>
    <col min="2" max="4" width="19.5703125" style="105" customWidth="1"/>
    <col min="5" max="5" width="18.5703125" style="105" customWidth="1"/>
    <col min="6" max="6" width="8.85546875" style="105"/>
    <col min="7" max="7" width="10.85546875" style="105" bestFit="1" customWidth="1"/>
    <col min="8" max="8" width="32.7109375" style="105" customWidth="1"/>
    <col min="9" max="11" width="8.85546875" style="105"/>
    <col min="12" max="12" width="22.7109375" style="105" customWidth="1"/>
    <col min="13" max="16384" width="8.85546875" style="105"/>
  </cols>
  <sheetData>
    <row r="1" spans="1:18" s="128" customFormat="1" ht="26.25" customHeight="1" x14ac:dyDescent="0.3">
      <c r="A1" s="248" t="s">
        <v>102</v>
      </c>
      <c r="B1" s="248"/>
      <c r="C1" s="248"/>
      <c r="D1" s="248"/>
      <c r="E1" s="248"/>
    </row>
    <row r="2" spans="1:18" s="128" customFormat="1" ht="24" customHeight="1" x14ac:dyDescent="0.3">
      <c r="A2" s="249" t="s">
        <v>62</v>
      </c>
      <c r="B2" s="249"/>
      <c r="C2" s="249"/>
      <c r="D2" s="249"/>
      <c r="E2" s="249"/>
    </row>
    <row r="3" spans="1:18" s="128" customFormat="1" ht="17.25" customHeight="1" x14ac:dyDescent="0.35">
      <c r="A3" s="106"/>
      <c r="B3" s="106"/>
      <c r="C3" s="106"/>
      <c r="D3" s="106"/>
      <c r="E3" s="106"/>
    </row>
    <row r="4" spans="1:18" s="129" customFormat="1" ht="25.5" customHeight="1" x14ac:dyDescent="0.2">
      <c r="A4" s="250"/>
      <c r="B4" s="241" t="s">
        <v>165</v>
      </c>
      <c r="C4" s="241" t="s">
        <v>166</v>
      </c>
      <c r="D4" s="251" t="s">
        <v>93</v>
      </c>
      <c r="E4" s="251"/>
    </row>
    <row r="5" spans="1:18" s="129" customFormat="1" ht="37.5" customHeight="1" x14ac:dyDescent="0.2">
      <c r="A5" s="250"/>
      <c r="B5" s="241"/>
      <c r="C5" s="241"/>
      <c r="D5" s="187" t="s">
        <v>2</v>
      </c>
      <c r="E5" s="187" t="s">
        <v>95</v>
      </c>
    </row>
    <row r="6" spans="1:18" s="132" customFormat="1" ht="34.5" customHeight="1" x14ac:dyDescent="0.25">
      <c r="A6" s="130" t="s">
        <v>42</v>
      </c>
      <c r="B6" s="107">
        <f>SUM(B7:B15)</f>
        <v>4822</v>
      </c>
      <c r="C6" s="107">
        <f>SUM(C7:C15)</f>
        <v>4778</v>
      </c>
      <c r="D6" s="131">
        <f>ROUND(C6/B6*100,1)</f>
        <v>99.1</v>
      </c>
      <c r="E6" s="107">
        <f>C6-B6</f>
        <v>-44</v>
      </c>
      <c r="G6" s="133"/>
    </row>
    <row r="7" spans="1:18" ht="51" customHeight="1" x14ac:dyDescent="0.25">
      <c r="A7" s="134" t="s">
        <v>63</v>
      </c>
      <c r="B7" s="108">
        <v>704</v>
      </c>
      <c r="C7" s="108">
        <v>486</v>
      </c>
      <c r="D7" s="135">
        <f t="shared" ref="D7:D15" si="0">ROUND(C7/B7*100,1)</f>
        <v>69</v>
      </c>
      <c r="E7" s="136">
        <f t="shared" ref="E7:E15" si="1">C7-B7</f>
        <v>-218</v>
      </c>
      <c r="F7" s="137"/>
      <c r="G7" s="133"/>
      <c r="H7" s="138"/>
      <c r="I7" s="139"/>
      <c r="J7" s="139"/>
      <c r="K7" s="137"/>
    </row>
    <row r="8" spans="1:18" ht="35.25" customHeight="1" x14ac:dyDescent="0.25">
      <c r="A8" s="134" t="s">
        <v>64</v>
      </c>
      <c r="B8" s="108">
        <v>1461</v>
      </c>
      <c r="C8" s="108">
        <v>1151</v>
      </c>
      <c r="D8" s="135">
        <f t="shared" si="0"/>
        <v>78.8</v>
      </c>
      <c r="E8" s="136">
        <f t="shared" si="1"/>
        <v>-310</v>
      </c>
      <c r="F8" s="137"/>
      <c r="G8" s="133"/>
      <c r="H8" s="138"/>
      <c r="I8" s="139"/>
      <c r="J8" s="139"/>
      <c r="K8" s="137"/>
    </row>
    <row r="9" spans="1:18" s="141" customFormat="1" ht="25.5" customHeight="1" x14ac:dyDescent="0.25">
      <c r="A9" s="134" t="s">
        <v>65</v>
      </c>
      <c r="B9" s="108">
        <v>1027</v>
      </c>
      <c r="C9" s="108">
        <v>1445</v>
      </c>
      <c r="D9" s="135">
        <f t="shared" si="0"/>
        <v>140.69999999999999</v>
      </c>
      <c r="E9" s="136">
        <f t="shared" si="1"/>
        <v>418</v>
      </c>
      <c r="F9" s="137"/>
      <c r="G9" s="133"/>
      <c r="H9" s="138"/>
      <c r="I9" s="139"/>
      <c r="J9" s="140"/>
      <c r="K9" s="137"/>
      <c r="L9" s="105"/>
      <c r="M9" s="105"/>
    </row>
    <row r="10" spans="1:18" ht="36.75" customHeight="1" x14ac:dyDescent="0.25">
      <c r="A10" s="134" t="s">
        <v>66</v>
      </c>
      <c r="B10" s="108">
        <v>93</v>
      </c>
      <c r="C10" s="108">
        <v>121</v>
      </c>
      <c r="D10" s="135">
        <f t="shared" si="0"/>
        <v>130.1</v>
      </c>
      <c r="E10" s="136">
        <f t="shared" si="1"/>
        <v>28</v>
      </c>
      <c r="F10" s="137"/>
      <c r="G10" s="133"/>
      <c r="H10" s="138"/>
      <c r="I10" s="139"/>
      <c r="J10" s="139"/>
      <c r="K10" s="137"/>
    </row>
    <row r="11" spans="1:18" ht="28.5" customHeight="1" x14ac:dyDescent="0.25">
      <c r="A11" s="134" t="s">
        <v>67</v>
      </c>
      <c r="B11" s="108">
        <v>608</v>
      </c>
      <c r="C11" s="108">
        <v>840</v>
      </c>
      <c r="D11" s="135">
        <f t="shared" si="0"/>
        <v>138.19999999999999</v>
      </c>
      <c r="E11" s="136">
        <f t="shared" si="1"/>
        <v>232</v>
      </c>
      <c r="F11" s="137"/>
      <c r="G11" s="133"/>
      <c r="H11" s="138"/>
      <c r="I11" s="139"/>
      <c r="J11" s="139"/>
      <c r="K11" s="137"/>
    </row>
    <row r="12" spans="1:18" ht="59.25" customHeight="1" x14ac:dyDescent="0.25">
      <c r="A12" s="134" t="s">
        <v>68</v>
      </c>
      <c r="B12" s="108">
        <v>23</v>
      </c>
      <c r="C12" s="108">
        <v>0</v>
      </c>
      <c r="D12" s="135">
        <f t="shared" si="0"/>
        <v>0</v>
      </c>
      <c r="E12" s="136">
        <f t="shared" si="1"/>
        <v>-23</v>
      </c>
      <c r="F12" s="137"/>
      <c r="G12" s="133"/>
      <c r="H12" s="138"/>
      <c r="I12" s="139"/>
      <c r="J12" s="139"/>
      <c r="K12" s="137"/>
    </row>
    <row r="13" spans="1:18" ht="30.75" customHeight="1" x14ac:dyDescent="0.25">
      <c r="A13" s="134" t="s">
        <v>69</v>
      </c>
      <c r="B13" s="108">
        <v>177</v>
      </c>
      <c r="C13" s="108">
        <v>81</v>
      </c>
      <c r="D13" s="135">
        <f t="shared" si="0"/>
        <v>45.8</v>
      </c>
      <c r="E13" s="136">
        <f t="shared" si="1"/>
        <v>-96</v>
      </c>
      <c r="F13" s="137"/>
      <c r="G13" s="133"/>
      <c r="H13" s="138"/>
      <c r="I13" s="139"/>
      <c r="J13" s="139"/>
      <c r="K13" s="137"/>
      <c r="R13" s="142"/>
    </row>
    <row r="14" spans="1:18" ht="75" customHeight="1" x14ac:dyDescent="0.25">
      <c r="A14" s="134" t="s">
        <v>70</v>
      </c>
      <c r="B14" s="108">
        <v>278</v>
      </c>
      <c r="C14" s="108">
        <v>344</v>
      </c>
      <c r="D14" s="135">
        <f t="shared" si="0"/>
        <v>123.7</v>
      </c>
      <c r="E14" s="136">
        <f t="shared" si="1"/>
        <v>66</v>
      </c>
      <c r="F14" s="137"/>
      <c r="G14" s="133"/>
      <c r="H14" s="138"/>
      <c r="I14" s="139"/>
      <c r="J14" s="139"/>
      <c r="K14" s="137"/>
      <c r="R14" s="142"/>
    </row>
    <row r="15" spans="1:18" ht="33" customHeight="1" x14ac:dyDescent="0.25">
      <c r="A15" s="134" t="s">
        <v>71</v>
      </c>
      <c r="B15" s="108">
        <v>451</v>
      </c>
      <c r="C15" s="108">
        <v>310</v>
      </c>
      <c r="D15" s="135">
        <f t="shared" si="0"/>
        <v>68.7</v>
      </c>
      <c r="E15" s="136">
        <f t="shared" si="1"/>
        <v>-141</v>
      </c>
      <c r="F15" s="137"/>
      <c r="G15" s="133"/>
      <c r="H15" s="138"/>
      <c r="I15" s="139"/>
      <c r="J15" s="139"/>
      <c r="K15" s="137"/>
      <c r="L15" s="141"/>
      <c r="M15" s="141"/>
      <c r="R15" s="142"/>
    </row>
    <row r="16" spans="1:18" x14ac:dyDescent="0.2">
      <c r="A16" s="104"/>
      <c r="B16" s="104"/>
      <c r="C16" s="104"/>
      <c r="D16" s="104"/>
      <c r="E16" s="104"/>
      <c r="R16" s="142"/>
    </row>
    <row r="17" spans="1:18" x14ac:dyDescent="0.2">
      <c r="A17" s="104"/>
      <c r="B17" s="103"/>
      <c r="C17" s="103"/>
      <c r="D17" s="103"/>
      <c r="E17" s="103"/>
      <c r="R17" s="142"/>
    </row>
    <row r="18" spans="1:18" x14ac:dyDescent="0.2">
      <c r="R18" s="142"/>
    </row>
    <row r="19" spans="1:18" x14ac:dyDescent="0.2">
      <c r="R19" s="142"/>
    </row>
    <row r="20" spans="1:18" x14ac:dyDescent="0.2">
      <c r="R20" s="142"/>
    </row>
    <row r="21" spans="1:18" x14ac:dyDescent="0.2">
      <c r="R21" s="142"/>
    </row>
  </sheetData>
  <sortState ref="L7:M15">
    <sortCondition ref="M7:M15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9" zoomScale="80" zoomScaleNormal="80" zoomScaleSheetLayoutView="70" workbookViewId="0">
      <selection activeCell="J30" sqref="J30"/>
    </sheetView>
  </sheetViews>
  <sheetFormatPr defaultRowHeight="12.75" x14ac:dyDescent="0.2"/>
  <cols>
    <col min="1" max="1" width="71.7109375" style="50" customWidth="1"/>
    <col min="2" max="2" width="14.5703125" style="50" customWidth="1"/>
    <col min="3" max="3" width="13.5703125" style="51" customWidth="1"/>
    <col min="4" max="4" width="10.7109375" style="50" customWidth="1"/>
    <col min="5" max="5" width="11.7109375" style="50" customWidth="1"/>
    <col min="6" max="7" width="0" style="50" hidden="1" customWidth="1"/>
    <col min="8" max="16384" width="9.140625" style="50"/>
  </cols>
  <sheetData>
    <row r="1" spans="1:10" ht="39.75" customHeight="1" x14ac:dyDescent="0.2">
      <c r="A1" s="259" t="s">
        <v>117</v>
      </c>
      <c r="B1" s="259"/>
      <c r="C1" s="259"/>
      <c r="D1" s="259"/>
      <c r="E1" s="259"/>
      <c r="F1" s="158"/>
      <c r="G1" s="158"/>
      <c r="H1" s="158"/>
      <c r="I1" s="158"/>
      <c r="J1" s="158"/>
    </row>
    <row r="2" spans="1:10" ht="33" customHeight="1" x14ac:dyDescent="0.45">
      <c r="A2" s="270" t="s">
        <v>167</v>
      </c>
      <c r="B2" s="270"/>
      <c r="C2" s="270"/>
      <c r="D2" s="270"/>
      <c r="E2" s="270"/>
      <c r="F2" s="158"/>
      <c r="G2" s="252"/>
      <c r="H2" s="252"/>
      <c r="I2" s="252"/>
      <c r="J2" s="252"/>
    </row>
    <row r="3" spans="1:10" ht="17.25" customHeight="1" x14ac:dyDescent="0.2">
      <c r="A3" s="253" t="s">
        <v>0</v>
      </c>
      <c r="B3" s="254" t="s">
        <v>103</v>
      </c>
      <c r="C3" s="254" t="s">
        <v>104</v>
      </c>
      <c r="D3" s="255" t="s">
        <v>1</v>
      </c>
      <c r="E3" s="255"/>
      <c r="F3" s="158"/>
      <c r="G3" s="158"/>
      <c r="H3" s="158"/>
      <c r="I3" s="158"/>
      <c r="J3" s="158"/>
    </row>
    <row r="4" spans="1:10" ht="36" customHeight="1" x14ac:dyDescent="0.2">
      <c r="A4" s="253"/>
      <c r="B4" s="254"/>
      <c r="C4" s="254"/>
      <c r="D4" s="194" t="s">
        <v>2</v>
      </c>
      <c r="E4" s="195" t="s">
        <v>118</v>
      </c>
      <c r="F4" s="158"/>
      <c r="G4" s="158"/>
      <c r="H4" s="158"/>
      <c r="I4" s="158"/>
      <c r="J4" s="158"/>
    </row>
    <row r="5" spans="1:10" ht="24.75" customHeight="1" x14ac:dyDescent="0.2">
      <c r="A5" s="207" t="s">
        <v>119</v>
      </c>
      <c r="B5" s="153">
        <f>'7'!B9</f>
        <v>27325</v>
      </c>
      <c r="C5" s="153">
        <f>'7'!C9</f>
        <v>25003</v>
      </c>
      <c r="D5" s="196">
        <f>ROUND(C5/B5*100,1)</f>
        <v>91.5</v>
      </c>
      <c r="E5" s="197">
        <f>C5-B5</f>
        <v>-2322</v>
      </c>
      <c r="F5" s="158"/>
      <c r="G5" s="158"/>
      <c r="H5" s="158"/>
      <c r="I5" s="158"/>
      <c r="J5" s="158"/>
    </row>
    <row r="6" spans="1:10" ht="24.75" customHeight="1" x14ac:dyDescent="0.2">
      <c r="A6" s="208" t="s">
        <v>105</v>
      </c>
      <c r="B6" s="159">
        <v>16543</v>
      </c>
      <c r="C6" s="159">
        <v>15790</v>
      </c>
      <c r="D6" s="198">
        <f>ROUND(C6/B6*100,1)</f>
        <v>95.4</v>
      </c>
      <c r="E6" s="199">
        <f>C6-B6</f>
        <v>-753</v>
      </c>
      <c r="F6" s="158"/>
      <c r="G6" s="158"/>
      <c r="H6" s="158"/>
      <c r="I6" s="158"/>
      <c r="J6" s="158"/>
    </row>
    <row r="7" spans="1:10" ht="39.75" customHeight="1" x14ac:dyDescent="0.2">
      <c r="A7" s="202" t="s">
        <v>120</v>
      </c>
      <c r="B7" s="143">
        <f>'7'!J9</f>
        <v>24814</v>
      </c>
      <c r="C7" s="143">
        <f>'7'!K9</f>
        <v>26282</v>
      </c>
      <c r="D7" s="146">
        <f>ROUND(C7/B7*100,1)</f>
        <v>105.9</v>
      </c>
      <c r="E7" s="148">
        <f>C7-B7</f>
        <v>1468</v>
      </c>
      <c r="F7" s="209">
        <f>B7-B8</f>
        <v>9632</v>
      </c>
      <c r="G7" s="209">
        <f>C7-C8</f>
        <v>8739</v>
      </c>
      <c r="H7" s="158"/>
      <c r="I7" s="158"/>
      <c r="J7" s="158"/>
    </row>
    <row r="8" spans="1:10" ht="28.5" customHeight="1" x14ac:dyDescent="0.2">
      <c r="A8" s="210" t="s">
        <v>121</v>
      </c>
      <c r="B8" s="156">
        <f>'7'!N9</f>
        <v>15182</v>
      </c>
      <c r="C8" s="156">
        <f>'7'!O9</f>
        <v>17543</v>
      </c>
      <c r="D8" s="146">
        <f>ROUND(C8/B8*100,1)</f>
        <v>115.6</v>
      </c>
      <c r="E8" s="148">
        <f>C8-B8</f>
        <v>2361</v>
      </c>
      <c r="F8" s="211"/>
      <c r="G8" s="212"/>
      <c r="H8" s="158"/>
      <c r="I8" s="158"/>
      <c r="J8" s="158"/>
    </row>
    <row r="9" spans="1:10" ht="39.75" customHeight="1" x14ac:dyDescent="0.2">
      <c r="A9" s="210" t="s">
        <v>106</v>
      </c>
      <c r="B9" s="157">
        <f>B8/'6'!B7*100</f>
        <v>61.183203030547276</v>
      </c>
      <c r="C9" s="157">
        <f>C8/'6'!C7*100</f>
        <v>66.749105851913853</v>
      </c>
      <c r="D9" s="260" t="s">
        <v>171</v>
      </c>
      <c r="E9" s="261"/>
      <c r="F9" s="211"/>
      <c r="G9" s="212"/>
      <c r="H9" s="158"/>
      <c r="I9" s="158"/>
      <c r="J9" s="158"/>
    </row>
    <row r="10" spans="1:10" ht="42" customHeight="1" x14ac:dyDescent="0.2">
      <c r="A10" s="213" t="s">
        <v>107</v>
      </c>
      <c r="B10" s="214">
        <v>9060</v>
      </c>
      <c r="C10" s="214">
        <v>8093</v>
      </c>
      <c r="D10" s="215">
        <f>ROUND(C10/B10*100,1)</f>
        <v>89.3</v>
      </c>
      <c r="E10" s="216">
        <f>C10-B10</f>
        <v>-967</v>
      </c>
      <c r="F10" s="158"/>
      <c r="G10" s="158"/>
      <c r="H10" s="158"/>
      <c r="I10" s="158"/>
      <c r="J10" s="158"/>
    </row>
    <row r="11" spans="1:10" ht="43.5" customHeight="1" x14ac:dyDescent="0.2">
      <c r="A11" s="217" t="s">
        <v>108</v>
      </c>
      <c r="B11" s="153">
        <v>28</v>
      </c>
      <c r="C11" s="153">
        <v>31</v>
      </c>
      <c r="D11" s="146">
        <f>ROUND(C11/B11*100,1)</f>
        <v>110.7</v>
      </c>
      <c r="E11" s="148">
        <f>C11-B11</f>
        <v>3</v>
      </c>
      <c r="F11" s="158"/>
      <c r="G11" s="158"/>
      <c r="H11" s="158"/>
      <c r="I11" s="158"/>
      <c r="J11" s="158"/>
    </row>
    <row r="12" spans="1:10" ht="43.5" customHeight="1" x14ac:dyDescent="0.2">
      <c r="A12" s="203" t="s">
        <v>122</v>
      </c>
      <c r="B12" s="154">
        <v>377</v>
      </c>
      <c r="C12" s="154">
        <v>453</v>
      </c>
      <c r="D12" s="200">
        <f>ROUND(C12/B12*100,1)</f>
        <v>120.2</v>
      </c>
      <c r="E12" s="201">
        <f>C12-B12</f>
        <v>76</v>
      </c>
      <c r="F12" s="158"/>
      <c r="G12" s="158"/>
      <c r="H12" s="158"/>
      <c r="I12" s="158"/>
      <c r="J12" s="158"/>
    </row>
    <row r="13" spans="1:10" ht="29.25" customHeight="1" x14ac:dyDescent="0.2">
      <c r="A13" s="203" t="s">
        <v>123</v>
      </c>
      <c r="B13" s="154">
        <f>'7'!R9</f>
        <v>4072</v>
      </c>
      <c r="C13" s="154">
        <f>'7'!S9</f>
        <v>2512</v>
      </c>
      <c r="D13" s="200">
        <f t="shared" ref="D13:D21" si="0">ROUND(C13/B13*100,1)</f>
        <v>61.7</v>
      </c>
      <c r="E13" s="201">
        <f>C13-B13</f>
        <v>-1560</v>
      </c>
      <c r="F13" s="158"/>
      <c r="G13" s="158"/>
      <c r="H13" s="158"/>
      <c r="I13" s="158"/>
      <c r="J13" s="158"/>
    </row>
    <row r="14" spans="1:10" ht="24.75" customHeight="1" x14ac:dyDescent="0.2">
      <c r="A14" s="202" t="s">
        <v>124</v>
      </c>
      <c r="B14" s="143">
        <v>402</v>
      </c>
      <c r="C14" s="143">
        <v>545</v>
      </c>
      <c r="D14" s="200">
        <f t="shared" si="0"/>
        <v>135.6</v>
      </c>
      <c r="E14" s="148">
        <f>C14-B14</f>
        <v>143</v>
      </c>
      <c r="F14" s="158"/>
      <c r="G14" s="158"/>
      <c r="H14" s="158"/>
      <c r="I14" s="158"/>
      <c r="J14" s="158"/>
    </row>
    <row r="15" spans="1:10" ht="34.5" customHeight="1" x14ac:dyDescent="0.2">
      <c r="A15" s="203" t="s">
        <v>109</v>
      </c>
      <c r="B15" s="154">
        <v>10</v>
      </c>
      <c r="C15" s="154">
        <v>53</v>
      </c>
      <c r="D15" s="200">
        <f t="shared" si="0"/>
        <v>530</v>
      </c>
      <c r="E15" s="148">
        <f t="shared" ref="E15:E21" si="1">C15-B15</f>
        <v>43</v>
      </c>
      <c r="F15" s="158"/>
      <c r="G15" s="158"/>
      <c r="H15" s="158"/>
      <c r="I15" s="158"/>
      <c r="J15" s="158"/>
    </row>
    <row r="16" spans="1:10" ht="47.25" customHeight="1" x14ac:dyDescent="0.2">
      <c r="A16" s="218" t="s">
        <v>125</v>
      </c>
      <c r="B16" s="155">
        <f>'7'!AH9</f>
        <v>3048</v>
      </c>
      <c r="C16" s="155">
        <f>'7'!AI9</f>
        <v>2910</v>
      </c>
      <c r="D16" s="200">
        <f t="shared" si="0"/>
        <v>95.5</v>
      </c>
      <c r="E16" s="148">
        <f t="shared" si="1"/>
        <v>-138</v>
      </c>
      <c r="F16" s="158"/>
      <c r="G16" s="158"/>
      <c r="H16" s="158"/>
      <c r="I16" s="158"/>
      <c r="J16" s="158"/>
    </row>
    <row r="17" spans="1:10" ht="42.75" customHeight="1" x14ac:dyDescent="0.2">
      <c r="A17" s="203" t="s">
        <v>126</v>
      </c>
      <c r="B17" s="154">
        <f>'7'!V9</f>
        <v>76708</v>
      </c>
      <c r="C17" s="154">
        <f>'7'!W9</f>
        <v>86759</v>
      </c>
      <c r="D17" s="200">
        <f t="shared" si="0"/>
        <v>113.1</v>
      </c>
      <c r="E17" s="148">
        <f t="shared" si="1"/>
        <v>10051</v>
      </c>
      <c r="F17" s="158"/>
      <c r="G17" s="158"/>
      <c r="H17" s="158"/>
      <c r="I17" s="158"/>
      <c r="J17" s="158"/>
    </row>
    <row r="18" spans="1:10" ht="25.5" customHeight="1" x14ac:dyDescent="0.2">
      <c r="A18" s="203" t="s">
        <v>127</v>
      </c>
      <c r="B18" s="154">
        <v>24054</v>
      </c>
      <c r="C18" s="154">
        <v>21737</v>
      </c>
      <c r="D18" s="200">
        <f t="shared" si="0"/>
        <v>90.4</v>
      </c>
      <c r="E18" s="148">
        <f t="shared" si="1"/>
        <v>-2317</v>
      </c>
      <c r="F18" s="158"/>
      <c r="G18" s="158"/>
      <c r="H18" s="158"/>
      <c r="I18" s="158"/>
      <c r="J18" s="158"/>
    </row>
    <row r="19" spans="1:10" ht="44.25" customHeight="1" x14ac:dyDescent="0.2">
      <c r="A19" s="203" t="s">
        <v>128</v>
      </c>
      <c r="B19" s="154">
        <f>'7'!AL9</f>
        <v>6627</v>
      </c>
      <c r="C19" s="154">
        <f>'7'!AM9</f>
        <v>6950</v>
      </c>
      <c r="D19" s="200">
        <f t="shared" si="0"/>
        <v>104.9</v>
      </c>
      <c r="E19" s="148">
        <f t="shared" si="1"/>
        <v>323</v>
      </c>
      <c r="F19" s="219"/>
      <c r="G19" s="158"/>
      <c r="H19" s="158"/>
      <c r="I19" s="158"/>
      <c r="J19" s="158"/>
    </row>
    <row r="20" spans="1:10" ht="28.5" customHeight="1" x14ac:dyDescent="0.2">
      <c r="A20" s="218" t="s">
        <v>129</v>
      </c>
      <c r="B20" s="153">
        <f>'7'!AP9</f>
        <v>37173</v>
      </c>
      <c r="C20" s="153">
        <f>'7'!AQ9</f>
        <v>40160</v>
      </c>
      <c r="D20" s="200">
        <f t="shared" si="0"/>
        <v>108</v>
      </c>
      <c r="E20" s="148">
        <f t="shared" si="1"/>
        <v>2987</v>
      </c>
      <c r="F20" s="219"/>
      <c r="G20" s="158"/>
      <c r="H20" s="158"/>
      <c r="I20" s="158"/>
      <c r="J20" s="158"/>
    </row>
    <row r="21" spans="1:10" ht="24" customHeight="1" x14ac:dyDescent="0.2">
      <c r="A21" s="204" t="s">
        <v>110</v>
      </c>
      <c r="B21" s="159">
        <v>36033</v>
      </c>
      <c r="C21" s="159">
        <v>39120</v>
      </c>
      <c r="D21" s="205">
        <f t="shared" si="0"/>
        <v>108.6</v>
      </c>
      <c r="E21" s="206">
        <f t="shared" si="1"/>
        <v>3087</v>
      </c>
      <c r="F21" s="219"/>
      <c r="G21" s="158"/>
      <c r="H21" s="158"/>
      <c r="I21" s="158"/>
      <c r="J21" s="158"/>
    </row>
    <row r="22" spans="1:10" s="145" customFormat="1" ht="9" customHeight="1" x14ac:dyDescent="0.2">
      <c r="A22" s="262" t="s">
        <v>111</v>
      </c>
      <c r="B22" s="263"/>
      <c r="C22" s="263"/>
      <c r="D22" s="263"/>
      <c r="E22" s="264"/>
      <c r="F22" s="158"/>
      <c r="G22" s="158"/>
      <c r="H22" s="158"/>
      <c r="I22" s="158"/>
      <c r="J22" s="158"/>
    </row>
    <row r="23" spans="1:10" s="145" customFormat="1" ht="12" customHeight="1" x14ac:dyDescent="0.2">
      <c r="A23" s="265"/>
      <c r="B23" s="266"/>
      <c r="C23" s="266"/>
      <c r="D23" s="266"/>
      <c r="E23" s="267"/>
      <c r="F23" s="158"/>
      <c r="G23" s="158"/>
      <c r="H23" s="158"/>
      <c r="I23" s="158"/>
      <c r="J23" s="158"/>
    </row>
    <row r="24" spans="1:10" s="145" customFormat="1" ht="12.75" customHeight="1" x14ac:dyDescent="0.2">
      <c r="A24" s="253" t="s">
        <v>0</v>
      </c>
      <c r="B24" s="253" t="s">
        <v>169</v>
      </c>
      <c r="C24" s="253" t="s">
        <v>170</v>
      </c>
      <c r="D24" s="268" t="s">
        <v>1</v>
      </c>
      <c r="E24" s="269"/>
      <c r="F24" s="158"/>
      <c r="G24" s="158"/>
      <c r="H24" s="158"/>
      <c r="I24" s="158"/>
      <c r="J24" s="158"/>
    </row>
    <row r="25" spans="1:10" s="145" customFormat="1" ht="39.75" customHeight="1" x14ac:dyDescent="0.2">
      <c r="A25" s="253"/>
      <c r="B25" s="253"/>
      <c r="C25" s="253"/>
      <c r="D25" s="160" t="s">
        <v>2</v>
      </c>
      <c r="E25" s="188" t="s">
        <v>130</v>
      </c>
      <c r="F25" s="158"/>
      <c r="G25" s="158"/>
      <c r="H25" s="158"/>
      <c r="I25" s="158"/>
      <c r="J25" s="158"/>
    </row>
    <row r="26" spans="1:10" s="145" customFormat="1" ht="24" customHeight="1" x14ac:dyDescent="0.2">
      <c r="A26" s="202" t="s">
        <v>131</v>
      </c>
      <c r="B26" s="143">
        <f>'7'!AT9</f>
        <v>7915</v>
      </c>
      <c r="C26" s="143">
        <f>'7'!AU9</f>
        <v>8026</v>
      </c>
      <c r="D26" s="146">
        <f t="shared" ref="D26:D30" si="2">ROUND(C26/B26*100,1)</f>
        <v>101.4</v>
      </c>
      <c r="E26" s="147">
        <f t="shared" ref="E26:E30" si="3">C26-B26</f>
        <v>111</v>
      </c>
      <c r="F26" s="158"/>
      <c r="G26" s="158"/>
      <c r="H26" s="158"/>
      <c r="I26" s="158"/>
      <c r="J26" s="158"/>
    </row>
    <row r="27" spans="1:10" s="145" customFormat="1" ht="24" customHeight="1" x14ac:dyDescent="0.2">
      <c r="A27" s="202" t="s">
        <v>132</v>
      </c>
      <c r="B27" s="143">
        <f>'7'!AX9</f>
        <v>6491</v>
      </c>
      <c r="C27" s="143">
        <f>'7'!AY9</f>
        <v>6583</v>
      </c>
      <c r="D27" s="146">
        <f t="shared" si="2"/>
        <v>101.4</v>
      </c>
      <c r="E27" s="148">
        <f t="shared" si="3"/>
        <v>92</v>
      </c>
      <c r="F27" s="158"/>
      <c r="G27" s="158"/>
      <c r="H27" s="158"/>
      <c r="I27" s="158"/>
      <c r="J27" s="158"/>
    </row>
    <row r="28" spans="1:10" s="145" customFormat="1" ht="30.75" customHeight="1" x14ac:dyDescent="0.2">
      <c r="A28" s="202" t="s">
        <v>135</v>
      </c>
      <c r="B28" s="143">
        <f>'7'!BB9</f>
        <v>1803.78</v>
      </c>
      <c r="C28" s="143">
        <f>'7'!BC9</f>
        <v>2173.98</v>
      </c>
      <c r="D28" s="146">
        <f t="shared" si="2"/>
        <v>120.5</v>
      </c>
      <c r="E28" s="149">
        <f t="shared" si="3"/>
        <v>370.20000000000005</v>
      </c>
      <c r="F28" s="219"/>
      <c r="G28" s="158"/>
      <c r="H28" s="158"/>
      <c r="I28" s="158"/>
      <c r="J28" s="158"/>
    </row>
    <row r="29" spans="1:10" s="145" customFormat="1" ht="26.25" customHeight="1" x14ac:dyDescent="0.2">
      <c r="A29" s="150" t="s">
        <v>133</v>
      </c>
      <c r="B29" s="144">
        <f>'7'!BE9</f>
        <v>2088</v>
      </c>
      <c r="C29" s="144">
        <f>'7'!BF9</f>
        <v>2438</v>
      </c>
      <c r="D29" s="146">
        <f t="shared" si="2"/>
        <v>116.8</v>
      </c>
      <c r="E29" s="151">
        <f t="shared" si="3"/>
        <v>350</v>
      </c>
      <c r="F29" s="158"/>
      <c r="G29" s="158"/>
      <c r="H29" s="158"/>
      <c r="I29" s="158"/>
      <c r="J29" s="184"/>
    </row>
    <row r="30" spans="1:10" s="158" customFormat="1" ht="27" customHeight="1" x14ac:dyDescent="0.2">
      <c r="A30" s="183" t="s">
        <v>112</v>
      </c>
      <c r="B30" s="144">
        <f>'7'!BI9</f>
        <v>4083</v>
      </c>
      <c r="C30" s="144">
        <f>'7'!BJ9</f>
        <v>5190.78</v>
      </c>
      <c r="D30" s="152">
        <f t="shared" si="2"/>
        <v>127.1</v>
      </c>
      <c r="E30" s="143">
        <f t="shared" si="3"/>
        <v>1107.7799999999997</v>
      </c>
      <c r="J30" s="184"/>
    </row>
    <row r="31" spans="1:10" s="145" customFormat="1" ht="27" customHeight="1" x14ac:dyDescent="0.2">
      <c r="A31" s="202" t="s">
        <v>113</v>
      </c>
      <c r="B31" s="143">
        <f>B26/B29</f>
        <v>3.7907088122605366</v>
      </c>
      <c r="C31" s="143">
        <f>C26/C29</f>
        <v>3.2920426579163249</v>
      </c>
      <c r="D31" s="256">
        <v>-1</v>
      </c>
      <c r="E31" s="257"/>
      <c r="F31" s="158"/>
      <c r="G31" s="158"/>
      <c r="H31" s="158"/>
      <c r="I31" s="158"/>
      <c r="J31" s="158"/>
    </row>
    <row r="32" spans="1:10" ht="33" customHeight="1" x14ac:dyDescent="0.2">
      <c r="A32" s="258"/>
      <c r="B32" s="258"/>
      <c r="C32" s="258"/>
      <c r="D32" s="258"/>
      <c r="E32" s="258"/>
    </row>
  </sheetData>
  <mergeCells count="15">
    <mergeCell ref="D31:E31"/>
    <mergeCell ref="A32:E32"/>
    <mergeCell ref="A1:E1"/>
    <mergeCell ref="D9:E9"/>
    <mergeCell ref="A22:E23"/>
    <mergeCell ref="A24:A25"/>
    <mergeCell ref="B24:B25"/>
    <mergeCell ref="C24:C25"/>
    <mergeCell ref="D24:E24"/>
    <mergeCell ref="A2:E2"/>
    <mergeCell ref="G2:J2"/>
    <mergeCell ref="A3:A4"/>
    <mergeCell ref="B3:B4"/>
    <mergeCell ref="C3:C4"/>
    <mergeCell ref="D3:E3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8"/>
  <sheetViews>
    <sheetView topLeftCell="AI1" zoomScale="80" zoomScaleNormal="80" zoomScaleSheetLayoutView="78" workbookViewId="0">
      <selection activeCell="N10" sqref="N10"/>
    </sheetView>
  </sheetViews>
  <sheetFormatPr defaultRowHeight="12.75" x14ac:dyDescent="0.2"/>
  <cols>
    <col min="1" max="1" width="23.140625" style="168" customWidth="1"/>
    <col min="2" max="3" width="8.85546875" style="168" customWidth="1"/>
    <col min="4" max="4" width="6" style="168" customWidth="1"/>
    <col min="5" max="5" width="8.140625" style="168" customWidth="1"/>
    <col min="6" max="6" width="8.85546875" style="168" customWidth="1"/>
    <col min="7" max="7" width="8.28515625" style="168" customWidth="1"/>
    <col min="8" max="8" width="7" style="168" customWidth="1"/>
    <col min="9" max="9" width="8.140625" style="168" customWidth="1"/>
    <col min="10" max="10" width="8.7109375" style="168" customWidth="1"/>
    <col min="11" max="11" width="8.85546875" style="168" customWidth="1"/>
    <col min="12" max="12" width="7.42578125" style="168" customWidth="1"/>
    <col min="13" max="13" width="8.140625" style="168" customWidth="1"/>
    <col min="14" max="14" width="8.28515625" style="168" customWidth="1"/>
    <col min="15" max="15" width="8" style="168" customWidth="1"/>
    <col min="16" max="16" width="7.42578125" style="168" customWidth="1"/>
    <col min="17" max="17" width="7" style="168" customWidth="1"/>
    <col min="18" max="18" width="7.85546875" style="168" customWidth="1"/>
    <col min="19" max="19" width="7.5703125" style="168" customWidth="1"/>
    <col min="20" max="20" width="6.42578125" style="168" customWidth="1"/>
    <col min="21" max="21" width="7.85546875" style="168" customWidth="1"/>
    <col min="22" max="22" width="10.28515625" style="168" customWidth="1"/>
    <col min="23" max="23" width="10" style="168" customWidth="1"/>
    <col min="24" max="24" width="6.42578125" style="168" customWidth="1"/>
    <col min="25" max="25" width="8.42578125" style="168" customWidth="1"/>
    <col min="26" max="26" width="8.5703125" style="168" customWidth="1"/>
    <col min="27" max="27" width="8.7109375" style="168" customWidth="1"/>
    <col min="28" max="28" width="6.28515625" style="168" customWidth="1"/>
    <col min="29" max="30" width="8.28515625" style="168" customWidth="1"/>
    <col min="31" max="31" width="8.7109375" style="168" customWidth="1"/>
    <col min="32" max="32" width="6.7109375" style="168" customWidth="1"/>
    <col min="33" max="33" width="8.42578125" style="168" customWidth="1"/>
    <col min="34" max="34" width="8" style="168" customWidth="1"/>
    <col min="35" max="35" width="8.42578125" style="168" customWidth="1"/>
    <col min="36" max="36" width="6.28515625" style="168" customWidth="1"/>
    <col min="37" max="37" width="6.85546875" style="168" customWidth="1"/>
    <col min="38" max="41" width="7.140625" style="168" customWidth="1"/>
    <col min="42" max="42" width="8.7109375" style="168" customWidth="1"/>
    <col min="43" max="43" width="8.28515625" style="168" customWidth="1"/>
    <col min="44" max="44" width="6.7109375" style="168" customWidth="1"/>
    <col min="45" max="45" width="7.42578125" style="168" customWidth="1"/>
    <col min="46" max="46" width="8.42578125" style="168" customWidth="1"/>
    <col min="47" max="47" width="9" style="168" customWidth="1"/>
    <col min="48" max="48" width="6" style="168" customWidth="1"/>
    <col min="49" max="49" width="8" style="168" customWidth="1"/>
    <col min="50" max="50" width="8.7109375" style="168" customWidth="1"/>
    <col min="51" max="51" width="9" style="168" customWidth="1"/>
    <col min="52" max="52" width="6.42578125" style="168" customWidth="1"/>
    <col min="53" max="53" width="7.85546875" style="168" customWidth="1"/>
    <col min="54" max="56" width="7.140625" style="168" customWidth="1"/>
    <col min="57" max="63" width="9.140625" style="168"/>
    <col min="64" max="16384" width="9.140625" style="1"/>
  </cols>
  <sheetData>
    <row r="1" spans="1:63" s="168" customFormat="1" ht="21.75" customHeight="1" x14ac:dyDescent="0.35">
      <c r="A1" s="275" t="s">
        <v>134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3"/>
      <c r="AM1" s="173"/>
      <c r="AN1" s="173"/>
      <c r="AO1" s="173"/>
      <c r="AP1" s="173"/>
      <c r="AQ1" s="173"/>
      <c r="AR1" s="173"/>
      <c r="AT1" s="182"/>
      <c r="AV1" s="182"/>
      <c r="AW1" s="182"/>
      <c r="AY1" s="174"/>
      <c r="BD1" s="174"/>
    </row>
    <row r="2" spans="1:63" s="168" customFormat="1" ht="21.75" customHeight="1" x14ac:dyDescent="0.35">
      <c r="A2" s="276" t="s">
        <v>168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4"/>
      <c r="AM2" s="175"/>
      <c r="AN2" s="174" t="s">
        <v>4</v>
      </c>
      <c r="AO2" s="175"/>
      <c r="AP2" s="175"/>
      <c r="AR2" s="175"/>
      <c r="AS2" s="175"/>
      <c r="AT2" s="166"/>
      <c r="AU2" s="166"/>
      <c r="AV2" s="166"/>
      <c r="AW2" s="166"/>
      <c r="AX2" s="166"/>
      <c r="AY2" s="174"/>
      <c r="BB2" s="174"/>
    </row>
    <row r="3" spans="1:63" ht="11.25" customHeight="1" x14ac:dyDescent="0.2">
      <c r="A3" s="277" t="s">
        <v>158</v>
      </c>
      <c r="B3" s="280" t="s">
        <v>96</v>
      </c>
      <c r="C3" s="280"/>
      <c r="D3" s="280"/>
      <c r="E3" s="280"/>
      <c r="F3" s="282" t="s">
        <v>97</v>
      </c>
      <c r="G3" s="283"/>
      <c r="H3" s="283"/>
      <c r="I3" s="284"/>
      <c r="J3" s="282" t="s">
        <v>5</v>
      </c>
      <c r="K3" s="283"/>
      <c r="L3" s="283"/>
      <c r="M3" s="284"/>
      <c r="N3" s="282" t="s">
        <v>98</v>
      </c>
      <c r="O3" s="283"/>
      <c r="P3" s="283"/>
      <c r="Q3" s="284"/>
      <c r="R3" s="282" t="s">
        <v>6</v>
      </c>
      <c r="S3" s="283"/>
      <c r="T3" s="283"/>
      <c r="U3" s="284"/>
      <c r="V3" s="282" t="s">
        <v>162</v>
      </c>
      <c r="W3" s="283"/>
      <c r="X3" s="283"/>
      <c r="Y3" s="284"/>
      <c r="Z3" s="304" t="s">
        <v>99</v>
      </c>
      <c r="AA3" s="305"/>
      <c r="AB3" s="305"/>
      <c r="AC3" s="305"/>
      <c r="AD3" s="305"/>
      <c r="AE3" s="305"/>
      <c r="AF3" s="305"/>
      <c r="AG3" s="303"/>
      <c r="AH3" s="282" t="s">
        <v>7</v>
      </c>
      <c r="AI3" s="283"/>
      <c r="AJ3" s="283"/>
      <c r="AK3" s="284"/>
      <c r="AL3" s="306" t="s">
        <v>8</v>
      </c>
      <c r="AM3" s="306"/>
      <c r="AN3" s="306"/>
      <c r="AO3" s="306"/>
      <c r="AP3" s="280" t="s">
        <v>9</v>
      </c>
      <c r="AQ3" s="280"/>
      <c r="AR3" s="280"/>
      <c r="AS3" s="280"/>
      <c r="AT3" s="282" t="s">
        <v>10</v>
      </c>
      <c r="AU3" s="283"/>
      <c r="AV3" s="283"/>
      <c r="AW3" s="284"/>
      <c r="AX3" s="280" t="s">
        <v>11</v>
      </c>
      <c r="AY3" s="280"/>
      <c r="AZ3" s="280"/>
      <c r="BA3" s="280"/>
      <c r="BB3" s="294" t="s">
        <v>157</v>
      </c>
      <c r="BC3" s="295"/>
      <c r="BD3" s="296"/>
      <c r="BE3" s="282" t="s">
        <v>136</v>
      </c>
      <c r="BF3" s="283"/>
      <c r="BG3" s="283"/>
      <c r="BH3" s="283"/>
      <c r="BI3" s="280" t="s">
        <v>137</v>
      </c>
      <c r="BJ3" s="280"/>
      <c r="BK3" s="280"/>
    </row>
    <row r="4" spans="1:63" ht="38.25" customHeight="1" x14ac:dyDescent="0.2">
      <c r="A4" s="278"/>
      <c r="B4" s="280"/>
      <c r="C4" s="280"/>
      <c r="D4" s="280"/>
      <c r="E4" s="280"/>
      <c r="F4" s="285"/>
      <c r="G4" s="286"/>
      <c r="H4" s="286"/>
      <c r="I4" s="287"/>
      <c r="J4" s="285"/>
      <c r="K4" s="286"/>
      <c r="L4" s="286"/>
      <c r="M4" s="287"/>
      <c r="N4" s="285"/>
      <c r="O4" s="286"/>
      <c r="P4" s="286"/>
      <c r="Q4" s="287"/>
      <c r="R4" s="285"/>
      <c r="S4" s="286"/>
      <c r="T4" s="286"/>
      <c r="U4" s="287"/>
      <c r="V4" s="285"/>
      <c r="W4" s="286"/>
      <c r="X4" s="286"/>
      <c r="Y4" s="287"/>
      <c r="Z4" s="303" t="s">
        <v>163</v>
      </c>
      <c r="AA4" s="280"/>
      <c r="AB4" s="280"/>
      <c r="AC4" s="280"/>
      <c r="AD4" s="282" t="s">
        <v>100</v>
      </c>
      <c r="AE4" s="283"/>
      <c r="AF4" s="283"/>
      <c r="AG4" s="284"/>
      <c r="AH4" s="285"/>
      <c r="AI4" s="286"/>
      <c r="AJ4" s="286"/>
      <c r="AK4" s="287"/>
      <c r="AL4" s="306"/>
      <c r="AM4" s="306"/>
      <c r="AN4" s="306"/>
      <c r="AO4" s="306"/>
      <c r="AP4" s="280"/>
      <c r="AQ4" s="280"/>
      <c r="AR4" s="280"/>
      <c r="AS4" s="280"/>
      <c r="AT4" s="285"/>
      <c r="AU4" s="286"/>
      <c r="AV4" s="286"/>
      <c r="AW4" s="287"/>
      <c r="AX4" s="280"/>
      <c r="AY4" s="280"/>
      <c r="AZ4" s="280"/>
      <c r="BA4" s="280"/>
      <c r="BB4" s="297"/>
      <c r="BC4" s="298"/>
      <c r="BD4" s="299"/>
      <c r="BE4" s="288"/>
      <c r="BF4" s="289"/>
      <c r="BG4" s="289"/>
      <c r="BH4" s="289"/>
      <c r="BI4" s="280"/>
      <c r="BJ4" s="280"/>
      <c r="BK4" s="280"/>
    </row>
    <row r="5" spans="1:63" ht="33" customHeight="1" x14ac:dyDescent="0.2">
      <c r="A5" s="278"/>
      <c r="B5" s="281"/>
      <c r="C5" s="281"/>
      <c r="D5" s="281"/>
      <c r="E5" s="281"/>
      <c r="F5" s="285"/>
      <c r="G5" s="286"/>
      <c r="H5" s="286"/>
      <c r="I5" s="287"/>
      <c r="J5" s="288"/>
      <c r="K5" s="289"/>
      <c r="L5" s="289"/>
      <c r="M5" s="290"/>
      <c r="N5" s="288"/>
      <c r="O5" s="289"/>
      <c r="P5" s="289"/>
      <c r="Q5" s="290"/>
      <c r="R5" s="288"/>
      <c r="S5" s="289"/>
      <c r="T5" s="289"/>
      <c r="U5" s="290"/>
      <c r="V5" s="288"/>
      <c r="W5" s="289"/>
      <c r="X5" s="289"/>
      <c r="Y5" s="290"/>
      <c r="Z5" s="303"/>
      <c r="AA5" s="280"/>
      <c r="AB5" s="280"/>
      <c r="AC5" s="280"/>
      <c r="AD5" s="288"/>
      <c r="AE5" s="289"/>
      <c r="AF5" s="289"/>
      <c r="AG5" s="290"/>
      <c r="AH5" s="288"/>
      <c r="AI5" s="289"/>
      <c r="AJ5" s="289"/>
      <c r="AK5" s="290"/>
      <c r="AL5" s="306"/>
      <c r="AM5" s="306"/>
      <c r="AN5" s="306"/>
      <c r="AO5" s="306"/>
      <c r="AP5" s="280"/>
      <c r="AQ5" s="280"/>
      <c r="AR5" s="280"/>
      <c r="AS5" s="280"/>
      <c r="AT5" s="288"/>
      <c r="AU5" s="289"/>
      <c r="AV5" s="289"/>
      <c r="AW5" s="290"/>
      <c r="AX5" s="280"/>
      <c r="AY5" s="280"/>
      <c r="AZ5" s="280"/>
      <c r="BA5" s="280"/>
      <c r="BB5" s="300"/>
      <c r="BC5" s="301"/>
      <c r="BD5" s="302"/>
      <c r="BE5" s="304" t="s">
        <v>138</v>
      </c>
      <c r="BF5" s="305"/>
      <c r="BG5" s="305"/>
      <c r="BH5" s="303"/>
      <c r="BI5" s="280"/>
      <c r="BJ5" s="280"/>
      <c r="BK5" s="280"/>
    </row>
    <row r="6" spans="1:63" ht="35.25" customHeight="1" x14ac:dyDescent="0.2">
      <c r="A6" s="278"/>
      <c r="B6" s="271">
        <v>2017</v>
      </c>
      <c r="C6" s="272">
        <v>2018</v>
      </c>
      <c r="D6" s="274" t="s">
        <v>12</v>
      </c>
      <c r="E6" s="274"/>
      <c r="F6" s="271">
        <v>2017</v>
      </c>
      <c r="G6" s="272">
        <v>2018</v>
      </c>
      <c r="H6" s="274" t="s">
        <v>12</v>
      </c>
      <c r="I6" s="274"/>
      <c r="J6" s="271">
        <v>2017</v>
      </c>
      <c r="K6" s="272">
        <v>2018</v>
      </c>
      <c r="L6" s="292" t="s">
        <v>12</v>
      </c>
      <c r="M6" s="293"/>
      <c r="N6" s="271">
        <v>2017</v>
      </c>
      <c r="O6" s="272">
        <v>2018</v>
      </c>
      <c r="P6" s="274" t="s">
        <v>12</v>
      </c>
      <c r="Q6" s="274"/>
      <c r="R6" s="271">
        <v>2017</v>
      </c>
      <c r="S6" s="272">
        <v>2018</v>
      </c>
      <c r="T6" s="291" t="s">
        <v>12</v>
      </c>
      <c r="U6" s="291"/>
      <c r="V6" s="271">
        <v>2017</v>
      </c>
      <c r="W6" s="272">
        <v>2018</v>
      </c>
      <c r="X6" s="274" t="s">
        <v>12</v>
      </c>
      <c r="Y6" s="274"/>
      <c r="Z6" s="271">
        <v>2017</v>
      </c>
      <c r="AA6" s="272">
        <v>2018</v>
      </c>
      <c r="AB6" s="274" t="s">
        <v>12</v>
      </c>
      <c r="AC6" s="274"/>
      <c r="AD6" s="271">
        <v>2017</v>
      </c>
      <c r="AE6" s="272">
        <v>2018</v>
      </c>
      <c r="AF6" s="274" t="s">
        <v>12</v>
      </c>
      <c r="AG6" s="274"/>
      <c r="AH6" s="271">
        <v>2017</v>
      </c>
      <c r="AI6" s="272">
        <v>2018</v>
      </c>
      <c r="AJ6" s="274" t="s">
        <v>12</v>
      </c>
      <c r="AK6" s="274"/>
      <c r="AL6" s="271">
        <v>2017</v>
      </c>
      <c r="AM6" s="272">
        <v>2018</v>
      </c>
      <c r="AN6" s="274" t="s">
        <v>12</v>
      </c>
      <c r="AO6" s="274"/>
      <c r="AP6" s="274" t="s">
        <v>13</v>
      </c>
      <c r="AQ6" s="274"/>
      <c r="AR6" s="274" t="s">
        <v>12</v>
      </c>
      <c r="AS6" s="274"/>
      <c r="AT6" s="271">
        <v>2017</v>
      </c>
      <c r="AU6" s="272">
        <v>2018</v>
      </c>
      <c r="AV6" s="274" t="s">
        <v>12</v>
      </c>
      <c r="AW6" s="274"/>
      <c r="AX6" s="271">
        <v>2017</v>
      </c>
      <c r="AY6" s="272">
        <v>2018</v>
      </c>
      <c r="AZ6" s="274" t="s">
        <v>12</v>
      </c>
      <c r="BA6" s="274"/>
      <c r="BB6" s="271">
        <v>2017</v>
      </c>
      <c r="BC6" s="272">
        <v>2018</v>
      </c>
      <c r="BD6" s="307" t="s">
        <v>14</v>
      </c>
      <c r="BE6" s="271">
        <v>2017</v>
      </c>
      <c r="BF6" s="272">
        <v>2018</v>
      </c>
      <c r="BG6" s="274" t="s">
        <v>12</v>
      </c>
      <c r="BH6" s="274"/>
      <c r="BI6" s="271">
        <v>2017</v>
      </c>
      <c r="BJ6" s="272">
        <v>2018</v>
      </c>
      <c r="BK6" s="308" t="s">
        <v>14</v>
      </c>
    </row>
    <row r="7" spans="1:63" s="3" customFormat="1" ht="18.75" customHeight="1" x14ac:dyDescent="0.2">
      <c r="A7" s="279"/>
      <c r="B7" s="271"/>
      <c r="C7" s="273"/>
      <c r="D7" s="190" t="s">
        <v>2</v>
      </c>
      <c r="E7" s="190" t="s">
        <v>14</v>
      </c>
      <c r="F7" s="271"/>
      <c r="G7" s="273"/>
      <c r="H7" s="190" t="s">
        <v>2</v>
      </c>
      <c r="I7" s="190" t="s">
        <v>14</v>
      </c>
      <c r="J7" s="271"/>
      <c r="K7" s="273"/>
      <c r="L7" s="190" t="s">
        <v>2</v>
      </c>
      <c r="M7" s="190" t="s">
        <v>14</v>
      </c>
      <c r="N7" s="271"/>
      <c r="O7" s="273"/>
      <c r="P7" s="190" t="s">
        <v>2</v>
      </c>
      <c r="Q7" s="190" t="s">
        <v>14</v>
      </c>
      <c r="R7" s="271"/>
      <c r="S7" s="273"/>
      <c r="T7" s="191" t="s">
        <v>2</v>
      </c>
      <c r="U7" s="191" t="s">
        <v>14</v>
      </c>
      <c r="V7" s="271"/>
      <c r="W7" s="273"/>
      <c r="X7" s="190" t="s">
        <v>2</v>
      </c>
      <c r="Y7" s="190" t="s">
        <v>14</v>
      </c>
      <c r="Z7" s="271"/>
      <c r="AA7" s="273"/>
      <c r="AB7" s="190" t="s">
        <v>2</v>
      </c>
      <c r="AC7" s="190" t="s">
        <v>14</v>
      </c>
      <c r="AD7" s="271"/>
      <c r="AE7" s="273"/>
      <c r="AF7" s="190" t="s">
        <v>2</v>
      </c>
      <c r="AG7" s="190" t="s">
        <v>14</v>
      </c>
      <c r="AH7" s="271"/>
      <c r="AI7" s="273"/>
      <c r="AJ7" s="190" t="s">
        <v>2</v>
      </c>
      <c r="AK7" s="190" t="s">
        <v>14</v>
      </c>
      <c r="AL7" s="271"/>
      <c r="AM7" s="273"/>
      <c r="AN7" s="190" t="s">
        <v>2</v>
      </c>
      <c r="AO7" s="190" t="s">
        <v>14</v>
      </c>
      <c r="AP7" s="189">
        <v>2017</v>
      </c>
      <c r="AQ7" s="189">
        <v>2018</v>
      </c>
      <c r="AR7" s="190" t="s">
        <v>2</v>
      </c>
      <c r="AS7" s="190" t="s">
        <v>14</v>
      </c>
      <c r="AT7" s="271"/>
      <c r="AU7" s="273"/>
      <c r="AV7" s="190" t="s">
        <v>2</v>
      </c>
      <c r="AW7" s="190" t="s">
        <v>14</v>
      </c>
      <c r="AX7" s="271"/>
      <c r="AY7" s="273"/>
      <c r="AZ7" s="190" t="s">
        <v>2</v>
      </c>
      <c r="BA7" s="190" t="s">
        <v>14</v>
      </c>
      <c r="BB7" s="271"/>
      <c r="BC7" s="273"/>
      <c r="BD7" s="307"/>
      <c r="BE7" s="271"/>
      <c r="BF7" s="273"/>
      <c r="BG7" s="190" t="s">
        <v>2</v>
      </c>
      <c r="BH7" s="190" t="s">
        <v>14</v>
      </c>
      <c r="BI7" s="271"/>
      <c r="BJ7" s="273"/>
      <c r="BK7" s="309"/>
    </row>
    <row r="8" spans="1:63" ht="12.75" customHeight="1" x14ac:dyDescent="0.2">
      <c r="A8" s="163" t="s">
        <v>15</v>
      </c>
      <c r="B8" s="163">
        <v>1</v>
      </c>
      <c r="C8" s="163">
        <v>2</v>
      </c>
      <c r="D8" s="163">
        <v>3</v>
      </c>
      <c r="E8" s="163">
        <v>4</v>
      </c>
      <c r="F8" s="163">
        <v>5</v>
      </c>
      <c r="G8" s="163">
        <v>6</v>
      </c>
      <c r="H8" s="163">
        <v>7</v>
      </c>
      <c r="I8" s="163">
        <v>8</v>
      </c>
      <c r="J8" s="163">
        <v>9</v>
      </c>
      <c r="K8" s="163">
        <v>10</v>
      </c>
      <c r="L8" s="163">
        <v>11</v>
      </c>
      <c r="M8" s="163">
        <v>12</v>
      </c>
      <c r="N8" s="163">
        <v>13</v>
      </c>
      <c r="O8" s="163">
        <v>14</v>
      </c>
      <c r="P8" s="163">
        <v>15</v>
      </c>
      <c r="Q8" s="163">
        <v>16</v>
      </c>
      <c r="R8" s="163">
        <v>17</v>
      </c>
      <c r="S8" s="163">
        <v>18</v>
      </c>
      <c r="T8" s="163">
        <v>19</v>
      </c>
      <c r="U8" s="163">
        <v>20</v>
      </c>
      <c r="V8" s="163">
        <v>21</v>
      </c>
      <c r="W8" s="163">
        <v>22</v>
      </c>
      <c r="X8" s="163">
        <v>23</v>
      </c>
      <c r="Y8" s="163">
        <v>24</v>
      </c>
      <c r="Z8" s="163">
        <v>25</v>
      </c>
      <c r="AA8" s="163">
        <v>26</v>
      </c>
      <c r="AB8" s="163">
        <v>27</v>
      </c>
      <c r="AC8" s="163">
        <v>28</v>
      </c>
      <c r="AD8" s="163">
        <v>29</v>
      </c>
      <c r="AE8" s="163">
        <v>30</v>
      </c>
      <c r="AF8" s="163">
        <v>31</v>
      </c>
      <c r="AG8" s="163">
        <v>32</v>
      </c>
      <c r="AH8" s="163">
        <v>33</v>
      </c>
      <c r="AI8" s="163">
        <v>34</v>
      </c>
      <c r="AJ8" s="163">
        <v>35</v>
      </c>
      <c r="AK8" s="163">
        <v>36</v>
      </c>
      <c r="AL8" s="163">
        <v>37</v>
      </c>
      <c r="AM8" s="163">
        <v>38</v>
      </c>
      <c r="AN8" s="163">
        <v>39</v>
      </c>
      <c r="AO8" s="163">
        <v>40</v>
      </c>
      <c r="AP8" s="163">
        <v>41</v>
      </c>
      <c r="AQ8" s="163">
        <v>42</v>
      </c>
      <c r="AR8" s="163">
        <v>43</v>
      </c>
      <c r="AS8" s="163">
        <v>44</v>
      </c>
      <c r="AT8" s="163">
        <v>45</v>
      </c>
      <c r="AU8" s="163">
        <v>46</v>
      </c>
      <c r="AV8" s="163">
        <v>47</v>
      </c>
      <c r="AW8" s="163">
        <v>48</v>
      </c>
      <c r="AX8" s="163">
        <v>49</v>
      </c>
      <c r="AY8" s="163">
        <v>50</v>
      </c>
      <c r="AZ8" s="163">
        <v>51</v>
      </c>
      <c r="BA8" s="163">
        <v>52</v>
      </c>
      <c r="BB8" s="163">
        <v>53</v>
      </c>
      <c r="BC8" s="163">
        <v>54</v>
      </c>
      <c r="BD8" s="163">
        <v>55</v>
      </c>
      <c r="BE8" s="163">
        <v>56</v>
      </c>
      <c r="BF8" s="163">
        <v>57</v>
      </c>
      <c r="BG8" s="163">
        <v>58</v>
      </c>
      <c r="BH8" s="163">
        <v>59</v>
      </c>
      <c r="BI8" s="163">
        <v>64</v>
      </c>
      <c r="BJ8" s="163">
        <v>65</v>
      </c>
      <c r="BK8" s="163">
        <v>67</v>
      </c>
    </row>
    <row r="9" spans="1:63" s="193" customFormat="1" ht="18" customHeight="1" x14ac:dyDescent="0.2">
      <c r="A9" s="192" t="s">
        <v>115</v>
      </c>
      <c r="B9" s="165">
        <f>SUM(B10:B27)</f>
        <v>27325</v>
      </c>
      <c r="C9" s="165">
        <f>SUM(C10:C27)</f>
        <v>25003</v>
      </c>
      <c r="D9" s="164">
        <f t="shared" ref="D9:D27" si="0">C9/B9*100</f>
        <v>91.502287282708139</v>
      </c>
      <c r="E9" s="165">
        <f t="shared" ref="E9:E27" si="1">C9-B9</f>
        <v>-2322</v>
      </c>
      <c r="F9" s="165">
        <f>SUM(F10:F27)</f>
        <v>16543</v>
      </c>
      <c r="G9" s="165">
        <f>SUM(G10:G27)</f>
        <v>15790</v>
      </c>
      <c r="H9" s="164">
        <f t="shared" ref="H9:H27" si="2">G9/F9*100</f>
        <v>95.44822583570091</v>
      </c>
      <c r="I9" s="165">
        <f t="shared" ref="I9:I27" si="3">G9-F9</f>
        <v>-753</v>
      </c>
      <c r="J9" s="165">
        <f>SUM(J10:J27)</f>
        <v>24814</v>
      </c>
      <c r="K9" s="165">
        <f>SUM(K10:K27)</f>
        <v>26282</v>
      </c>
      <c r="L9" s="164">
        <f t="shared" ref="L9:L27" si="4">K9/J9*100</f>
        <v>105.91601515273636</v>
      </c>
      <c r="M9" s="165">
        <f t="shared" ref="M9:M27" si="5">K9-J9</f>
        <v>1468</v>
      </c>
      <c r="N9" s="165">
        <f>SUM(N10:N27)</f>
        <v>15182</v>
      </c>
      <c r="O9" s="165">
        <f>SUM(O10:O27)</f>
        <v>17543</v>
      </c>
      <c r="P9" s="164">
        <f t="shared" ref="P9:P27" si="6">O9/N9*100</f>
        <v>115.55131076274536</v>
      </c>
      <c r="Q9" s="165">
        <f t="shared" ref="Q9:Q27" si="7">O9-N9</f>
        <v>2361</v>
      </c>
      <c r="R9" s="165">
        <f>SUM(R10:R27)</f>
        <v>4072</v>
      </c>
      <c r="S9" s="165">
        <f>SUM(S10:S27)</f>
        <v>2512</v>
      </c>
      <c r="T9" s="169">
        <f t="shared" ref="T9:T27" si="8">S9/R9*100</f>
        <v>61.689587426326128</v>
      </c>
      <c r="U9" s="165">
        <f t="shared" ref="U9:U27" si="9">S9-R9</f>
        <v>-1560</v>
      </c>
      <c r="V9" s="165">
        <f>SUM(V10:V27)</f>
        <v>76708</v>
      </c>
      <c r="W9" s="165">
        <f>SUM(W10:W27)</f>
        <v>86759</v>
      </c>
      <c r="X9" s="169">
        <f t="shared" ref="X9:X27" si="10">W9/V9*100</f>
        <v>113.10293580852063</v>
      </c>
      <c r="Y9" s="165">
        <f t="shared" ref="Y9:Y27" si="11">W9-V9</f>
        <v>10051</v>
      </c>
      <c r="Z9" s="165">
        <f>SUM(Z10:Z27)</f>
        <v>26823</v>
      </c>
      <c r="AA9" s="165">
        <f>SUM(AA10:AA27)</f>
        <v>24588</v>
      </c>
      <c r="AB9" s="169">
        <f t="shared" ref="AB9:AB27" si="12">AA9/Z9*100</f>
        <v>91.667598702605972</v>
      </c>
      <c r="AC9" s="165">
        <f t="shared" ref="AC9:AC27" si="13">AA9-Z9</f>
        <v>-2235</v>
      </c>
      <c r="AD9" s="225">
        <f>SUM(AD10:AD27)</f>
        <v>22777</v>
      </c>
      <c r="AE9" s="225">
        <f>SUM(AE10:AE27)</f>
        <v>25205</v>
      </c>
      <c r="AF9" s="169">
        <f>AE9/AD9*100</f>
        <v>110.65987619089432</v>
      </c>
      <c r="AG9" s="165">
        <f>AE9-AD9</f>
        <v>2428</v>
      </c>
      <c r="AH9" s="165">
        <f>SUM(AH10:AH27)</f>
        <v>3048</v>
      </c>
      <c r="AI9" s="165">
        <f>SUM(AI10:AI27)</f>
        <v>2910</v>
      </c>
      <c r="AJ9" s="169">
        <f t="shared" ref="AJ9:AJ27" si="14">AI9/AH9*100</f>
        <v>95.472440944881882</v>
      </c>
      <c r="AK9" s="165">
        <f t="shared" ref="AK9:AK27" si="15">AI9-AH9</f>
        <v>-138</v>
      </c>
      <c r="AL9" s="177">
        <f>SUM(AL10:AL27)</f>
        <v>6627</v>
      </c>
      <c r="AM9" s="177">
        <f>SUM(AM10:AM27)</f>
        <v>6950</v>
      </c>
      <c r="AN9" s="176">
        <f>ROUND(AM9/AL9*100,1)</f>
        <v>104.9</v>
      </c>
      <c r="AO9" s="177">
        <f t="shared" ref="AO9:AO27" si="16">AM9-AL9</f>
        <v>323</v>
      </c>
      <c r="AP9" s="165">
        <f>SUM(AP10:AP27)</f>
        <v>37173</v>
      </c>
      <c r="AQ9" s="165">
        <f>SUM(AQ10:AQ27)</f>
        <v>40160</v>
      </c>
      <c r="AR9" s="169">
        <f t="shared" ref="AR9:AR27" si="17">ROUND(AQ9/AP9*100,1)</f>
        <v>108</v>
      </c>
      <c r="AS9" s="165">
        <f t="shared" ref="AS9:AS27" si="18">AQ9-AP9</f>
        <v>2987</v>
      </c>
      <c r="AT9" s="165">
        <f>SUM(AT10:AT27)</f>
        <v>7915</v>
      </c>
      <c r="AU9" s="165">
        <f>SUM(AU10:AU27)</f>
        <v>8026</v>
      </c>
      <c r="AV9" s="169">
        <f t="shared" ref="AV9:AV27" si="19">AU9/AT9*100</f>
        <v>101.40240050536956</v>
      </c>
      <c r="AW9" s="165">
        <f t="shared" ref="AW9:AW27" si="20">AU9-AT9</f>
        <v>111</v>
      </c>
      <c r="AX9" s="165">
        <f>SUM(AX10:AX27)</f>
        <v>6491</v>
      </c>
      <c r="AY9" s="165">
        <f>SUM(AY10:AY27)</f>
        <v>6583</v>
      </c>
      <c r="AZ9" s="169">
        <f t="shared" ref="AZ9:AZ27" si="21">AY9/AX9*100</f>
        <v>101.41734709597905</v>
      </c>
      <c r="BA9" s="165">
        <f t="shared" ref="BA9:BA27" si="22">AY9-AX9</f>
        <v>92</v>
      </c>
      <c r="BB9" s="165">
        <v>1803.78</v>
      </c>
      <c r="BC9" s="165">
        <v>2173.98</v>
      </c>
      <c r="BD9" s="165">
        <f t="shared" ref="BD9:BD27" si="23">BC9-BB9</f>
        <v>370.20000000000005</v>
      </c>
      <c r="BE9" s="165">
        <f>SUM(BE10:BE27)</f>
        <v>2088</v>
      </c>
      <c r="BF9" s="165">
        <f>SUM(BF10:BF27)</f>
        <v>2438</v>
      </c>
      <c r="BG9" s="164">
        <f>ROUND(BF9/BE9*100,1)</f>
        <v>116.8</v>
      </c>
      <c r="BH9" s="165">
        <f>BF9-BE9</f>
        <v>350</v>
      </c>
      <c r="BI9" s="165">
        <v>4083</v>
      </c>
      <c r="BJ9" s="165">
        <v>5190.78</v>
      </c>
      <c r="BK9" s="165">
        <f>BJ9-BI9</f>
        <v>1107.7799999999997</v>
      </c>
    </row>
    <row r="10" spans="1:63" ht="18" customHeight="1" x14ac:dyDescent="0.25">
      <c r="A10" s="220" t="s">
        <v>156</v>
      </c>
      <c r="B10" s="161">
        <v>1613</v>
      </c>
      <c r="C10" s="162">
        <v>1542</v>
      </c>
      <c r="D10" s="164">
        <f t="shared" si="0"/>
        <v>95.598264104153756</v>
      </c>
      <c r="E10" s="165">
        <f t="shared" si="1"/>
        <v>-71</v>
      </c>
      <c r="F10" s="161">
        <v>996</v>
      </c>
      <c r="G10" s="161">
        <v>966</v>
      </c>
      <c r="H10" s="164">
        <f t="shared" si="2"/>
        <v>96.98795180722891</v>
      </c>
      <c r="I10" s="165">
        <f t="shared" si="3"/>
        <v>-30</v>
      </c>
      <c r="J10" s="161">
        <v>990</v>
      </c>
      <c r="K10" s="161">
        <v>1028</v>
      </c>
      <c r="L10" s="164">
        <f t="shared" si="4"/>
        <v>103.83838383838383</v>
      </c>
      <c r="M10" s="165">
        <f t="shared" si="5"/>
        <v>38</v>
      </c>
      <c r="N10" s="161">
        <v>467</v>
      </c>
      <c r="O10" s="161">
        <v>536</v>
      </c>
      <c r="P10" s="164">
        <f t="shared" si="6"/>
        <v>114.77516059957173</v>
      </c>
      <c r="Q10" s="165">
        <f t="shared" si="7"/>
        <v>69</v>
      </c>
      <c r="R10" s="161">
        <v>192</v>
      </c>
      <c r="S10" s="161">
        <v>193</v>
      </c>
      <c r="T10" s="169">
        <f t="shared" si="8"/>
        <v>100.52083333333333</v>
      </c>
      <c r="U10" s="165">
        <f t="shared" si="9"/>
        <v>1</v>
      </c>
      <c r="V10" s="161">
        <v>4063</v>
      </c>
      <c r="W10" s="161">
        <v>4507</v>
      </c>
      <c r="X10" s="169">
        <f t="shared" si="10"/>
        <v>110.92788579867093</v>
      </c>
      <c r="Y10" s="165">
        <f t="shared" si="11"/>
        <v>444</v>
      </c>
      <c r="Z10" s="161">
        <v>1588</v>
      </c>
      <c r="AA10" s="161">
        <v>1499</v>
      </c>
      <c r="AB10" s="169">
        <f t="shared" si="12"/>
        <v>94.395465994962208</v>
      </c>
      <c r="AC10" s="165">
        <f t="shared" si="13"/>
        <v>-89</v>
      </c>
      <c r="AD10" s="161">
        <v>1359</v>
      </c>
      <c r="AE10" s="162">
        <v>1077</v>
      </c>
      <c r="AF10" s="169">
        <f t="shared" ref="AF10:AF27" si="24">AE10/AD10*100</f>
        <v>79.249448123620311</v>
      </c>
      <c r="AG10" s="165">
        <f t="shared" ref="AG10:AG27" si="25">AE10-AD10</f>
        <v>-282</v>
      </c>
      <c r="AH10" s="161">
        <v>255</v>
      </c>
      <c r="AI10" s="161">
        <v>217</v>
      </c>
      <c r="AJ10" s="169">
        <f t="shared" si="14"/>
        <v>85.098039215686271</v>
      </c>
      <c r="AK10" s="165">
        <f t="shared" si="15"/>
        <v>-38</v>
      </c>
      <c r="AL10" s="172">
        <v>252</v>
      </c>
      <c r="AM10" s="172">
        <v>248</v>
      </c>
      <c r="AN10" s="176">
        <f t="shared" ref="AN10:AN27" si="26">ROUND(AM10/AL10*100,1)</f>
        <v>98.4</v>
      </c>
      <c r="AO10" s="177">
        <f t="shared" si="16"/>
        <v>-4</v>
      </c>
      <c r="AP10" s="178">
        <v>1101</v>
      </c>
      <c r="AQ10" s="161">
        <v>1174</v>
      </c>
      <c r="AR10" s="169">
        <f t="shared" si="17"/>
        <v>106.6</v>
      </c>
      <c r="AS10" s="165">
        <f t="shared" si="18"/>
        <v>73</v>
      </c>
      <c r="AT10" s="161">
        <v>493</v>
      </c>
      <c r="AU10" s="161">
        <v>505</v>
      </c>
      <c r="AV10" s="169">
        <f t="shared" si="19"/>
        <v>102.4340770791075</v>
      </c>
      <c r="AW10" s="165">
        <f t="shared" si="20"/>
        <v>12</v>
      </c>
      <c r="AX10" s="161">
        <v>359</v>
      </c>
      <c r="AY10" s="161">
        <v>380</v>
      </c>
      <c r="AZ10" s="169">
        <f t="shared" si="21"/>
        <v>105.84958217270196</v>
      </c>
      <c r="BA10" s="165">
        <f t="shared" si="22"/>
        <v>21</v>
      </c>
      <c r="BB10" s="162">
        <v>1515.3439153439153</v>
      </c>
      <c r="BC10" s="161">
        <v>2458.7837837837837</v>
      </c>
      <c r="BD10" s="165">
        <f t="shared" si="23"/>
        <v>943.43986843986841</v>
      </c>
      <c r="BE10" s="161">
        <v>99</v>
      </c>
      <c r="BF10" s="161">
        <v>86</v>
      </c>
      <c r="BG10" s="164">
        <f t="shared" ref="BG10:BG27" si="27">ROUND(BF10/BE10*100,1)</f>
        <v>86.9</v>
      </c>
      <c r="BH10" s="165">
        <f t="shared" ref="BH10:BH27" si="28">BF10-BE10</f>
        <v>-13</v>
      </c>
      <c r="BI10" s="161">
        <v>3459</v>
      </c>
      <c r="BJ10" s="161">
        <v>4556.17</v>
      </c>
      <c r="BK10" s="165">
        <f t="shared" ref="BK10:BK27" si="29">BJ10-BI10</f>
        <v>1097.17</v>
      </c>
    </row>
    <row r="11" spans="1:63" ht="18" customHeight="1" x14ac:dyDescent="0.25">
      <c r="A11" s="220" t="s">
        <v>155</v>
      </c>
      <c r="B11" s="161">
        <v>1802</v>
      </c>
      <c r="C11" s="162">
        <v>1614</v>
      </c>
      <c r="D11" s="164">
        <f t="shared" si="0"/>
        <v>89.567147613762486</v>
      </c>
      <c r="E11" s="165">
        <f t="shared" si="1"/>
        <v>-188</v>
      </c>
      <c r="F11" s="161">
        <v>1017</v>
      </c>
      <c r="G11" s="161">
        <v>969</v>
      </c>
      <c r="H11" s="164">
        <f t="shared" si="2"/>
        <v>95.280235988200587</v>
      </c>
      <c r="I11" s="165">
        <f t="shared" si="3"/>
        <v>-48</v>
      </c>
      <c r="J11" s="161">
        <v>1671</v>
      </c>
      <c r="K11" s="161">
        <v>1578</v>
      </c>
      <c r="L11" s="164">
        <f t="shared" si="4"/>
        <v>94.43447037701975</v>
      </c>
      <c r="M11" s="165">
        <f t="shared" si="5"/>
        <v>-93</v>
      </c>
      <c r="N11" s="161">
        <v>1077</v>
      </c>
      <c r="O11" s="161">
        <v>1047</v>
      </c>
      <c r="P11" s="164">
        <f t="shared" si="6"/>
        <v>97.21448467966573</v>
      </c>
      <c r="Q11" s="165">
        <f t="shared" si="7"/>
        <v>-30</v>
      </c>
      <c r="R11" s="161">
        <v>227</v>
      </c>
      <c r="S11" s="161">
        <v>130</v>
      </c>
      <c r="T11" s="169">
        <f t="shared" si="8"/>
        <v>57.268722466960355</v>
      </c>
      <c r="U11" s="165">
        <f t="shared" si="9"/>
        <v>-97</v>
      </c>
      <c r="V11" s="161">
        <v>4500</v>
      </c>
      <c r="W11" s="161">
        <v>5802</v>
      </c>
      <c r="X11" s="169">
        <f t="shared" si="10"/>
        <v>128.93333333333334</v>
      </c>
      <c r="Y11" s="165">
        <f t="shared" si="11"/>
        <v>1302</v>
      </c>
      <c r="Z11" s="161">
        <v>1765</v>
      </c>
      <c r="AA11" s="161">
        <v>1588</v>
      </c>
      <c r="AB11" s="169">
        <f t="shared" si="12"/>
        <v>89.971671388101981</v>
      </c>
      <c r="AC11" s="165">
        <f t="shared" si="13"/>
        <v>-177</v>
      </c>
      <c r="AD11" s="161">
        <v>1272</v>
      </c>
      <c r="AE11" s="162">
        <v>1764</v>
      </c>
      <c r="AF11" s="169">
        <f t="shared" si="24"/>
        <v>138.67924528301887</v>
      </c>
      <c r="AG11" s="165">
        <f t="shared" si="25"/>
        <v>492</v>
      </c>
      <c r="AH11" s="161">
        <v>220</v>
      </c>
      <c r="AI11" s="161">
        <v>185</v>
      </c>
      <c r="AJ11" s="169">
        <f t="shared" si="14"/>
        <v>84.090909090909093</v>
      </c>
      <c r="AK11" s="165">
        <f t="shared" si="15"/>
        <v>-35</v>
      </c>
      <c r="AL11" s="172">
        <v>367</v>
      </c>
      <c r="AM11" s="172">
        <v>378</v>
      </c>
      <c r="AN11" s="176">
        <f t="shared" si="26"/>
        <v>103</v>
      </c>
      <c r="AO11" s="177">
        <f t="shared" si="16"/>
        <v>11</v>
      </c>
      <c r="AP11" s="178">
        <v>1705</v>
      </c>
      <c r="AQ11" s="161">
        <v>1876</v>
      </c>
      <c r="AR11" s="169">
        <f t="shared" si="17"/>
        <v>110</v>
      </c>
      <c r="AS11" s="165">
        <f t="shared" si="18"/>
        <v>171</v>
      </c>
      <c r="AT11" s="161">
        <v>555</v>
      </c>
      <c r="AU11" s="161">
        <v>545</v>
      </c>
      <c r="AV11" s="169">
        <f t="shared" si="19"/>
        <v>98.198198198198199</v>
      </c>
      <c r="AW11" s="165">
        <f t="shared" si="20"/>
        <v>-10</v>
      </c>
      <c r="AX11" s="161">
        <v>467</v>
      </c>
      <c r="AY11" s="161">
        <v>465</v>
      </c>
      <c r="AZ11" s="169">
        <f t="shared" si="21"/>
        <v>99.571734475374726</v>
      </c>
      <c r="BA11" s="165">
        <f t="shared" si="22"/>
        <v>-2</v>
      </c>
      <c r="BB11" s="162">
        <v>1585.8672376873662</v>
      </c>
      <c r="BC11" s="161">
        <v>1975.3036437246963</v>
      </c>
      <c r="BD11" s="165">
        <f t="shared" si="23"/>
        <v>389.43640603733002</v>
      </c>
      <c r="BE11" s="161">
        <v>52</v>
      </c>
      <c r="BF11" s="161">
        <v>124</v>
      </c>
      <c r="BG11" s="164">
        <f t="shared" si="27"/>
        <v>238.5</v>
      </c>
      <c r="BH11" s="165">
        <f t="shared" si="28"/>
        <v>72</v>
      </c>
      <c r="BI11" s="161">
        <v>3493.8</v>
      </c>
      <c r="BJ11" s="161">
        <v>4005.06</v>
      </c>
      <c r="BK11" s="165">
        <f t="shared" si="29"/>
        <v>511.25999999999976</v>
      </c>
    </row>
    <row r="12" spans="1:63" ht="18" customHeight="1" x14ac:dyDescent="0.25">
      <c r="A12" s="220" t="s">
        <v>154</v>
      </c>
      <c r="B12" s="161">
        <v>1511</v>
      </c>
      <c r="C12" s="162">
        <v>1509</v>
      </c>
      <c r="D12" s="164">
        <f t="shared" si="0"/>
        <v>99.867637326273993</v>
      </c>
      <c r="E12" s="165">
        <f t="shared" si="1"/>
        <v>-2</v>
      </c>
      <c r="F12" s="161">
        <v>959</v>
      </c>
      <c r="G12" s="161">
        <v>1007</v>
      </c>
      <c r="H12" s="164">
        <f t="shared" si="2"/>
        <v>105.00521376433784</v>
      </c>
      <c r="I12" s="165">
        <f t="shared" si="3"/>
        <v>48</v>
      </c>
      <c r="J12" s="161">
        <v>1862</v>
      </c>
      <c r="K12" s="161">
        <v>1841</v>
      </c>
      <c r="L12" s="164">
        <f t="shared" si="4"/>
        <v>98.872180451127818</v>
      </c>
      <c r="M12" s="165">
        <f t="shared" si="5"/>
        <v>-21</v>
      </c>
      <c r="N12" s="161">
        <v>1278</v>
      </c>
      <c r="O12" s="161">
        <v>1256</v>
      </c>
      <c r="P12" s="164">
        <f t="shared" si="6"/>
        <v>98.278560250391237</v>
      </c>
      <c r="Q12" s="165">
        <f t="shared" si="7"/>
        <v>-22</v>
      </c>
      <c r="R12" s="161">
        <v>232</v>
      </c>
      <c r="S12" s="161">
        <v>114</v>
      </c>
      <c r="T12" s="169">
        <f t="shared" si="8"/>
        <v>49.137931034482754</v>
      </c>
      <c r="U12" s="165">
        <f t="shared" si="9"/>
        <v>-118</v>
      </c>
      <c r="V12" s="161">
        <v>5846</v>
      </c>
      <c r="W12" s="161">
        <v>6551</v>
      </c>
      <c r="X12" s="169">
        <f t="shared" si="10"/>
        <v>112.05952788231268</v>
      </c>
      <c r="Y12" s="165">
        <f t="shared" si="11"/>
        <v>705</v>
      </c>
      <c r="Z12" s="161">
        <v>1489</v>
      </c>
      <c r="AA12" s="161">
        <v>1484</v>
      </c>
      <c r="AB12" s="169">
        <f t="shared" si="12"/>
        <v>99.664204163868362</v>
      </c>
      <c r="AC12" s="165">
        <f t="shared" si="13"/>
        <v>-5</v>
      </c>
      <c r="AD12" s="161">
        <v>2156</v>
      </c>
      <c r="AE12" s="162">
        <v>2470</v>
      </c>
      <c r="AF12" s="169">
        <f t="shared" si="24"/>
        <v>114.56400742115027</v>
      </c>
      <c r="AG12" s="165">
        <f t="shared" si="25"/>
        <v>314</v>
      </c>
      <c r="AH12" s="161">
        <v>473</v>
      </c>
      <c r="AI12" s="161">
        <v>382</v>
      </c>
      <c r="AJ12" s="169">
        <f t="shared" si="14"/>
        <v>80.761099365750539</v>
      </c>
      <c r="AK12" s="165">
        <f t="shared" si="15"/>
        <v>-91</v>
      </c>
      <c r="AL12" s="172">
        <v>352</v>
      </c>
      <c r="AM12" s="172">
        <v>370</v>
      </c>
      <c r="AN12" s="176">
        <f t="shared" si="26"/>
        <v>105.1</v>
      </c>
      <c r="AO12" s="177">
        <f t="shared" si="16"/>
        <v>18</v>
      </c>
      <c r="AP12" s="178">
        <v>1935</v>
      </c>
      <c r="AQ12" s="223">
        <v>1919</v>
      </c>
      <c r="AR12" s="224">
        <f t="shared" si="17"/>
        <v>99.2</v>
      </c>
      <c r="AS12" s="225">
        <f t="shared" si="18"/>
        <v>-16</v>
      </c>
      <c r="AT12" s="161">
        <v>392</v>
      </c>
      <c r="AU12" s="161">
        <v>432</v>
      </c>
      <c r="AV12" s="169">
        <f t="shared" si="19"/>
        <v>110.20408163265304</v>
      </c>
      <c r="AW12" s="165">
        <f t="shared" si="20"/>
        <v>40</v>
      </c>
      <c r="AX12" s="161">
        <v>335</v>
      </c>
      <c r="AY12" s="161">
        <v>381</v>
      </c>
      <c r="AZ12" s="169">
        <f t="shared" si="21"/>
        <v>113.73134328358209</v>
      </c>
      <c r="BA12" s="165">
        <f t="shared" si="22"/>
        <v>46</v>
      </c>
      <c r="BB12" s="162">
        <v>1603.5598705501618</v>
      </c>
      <c r="BC12" s="161">
        <v>2034.9809885931559</v>
      </c>
      <c r="BD12" s="165">
        <f t="shared" si="23"/>
        <v>431.42111804299407</v>
      </c>
      <c r="BE12" s="161">
        <v>17</v>
      </c>
      <c r="BF12" s="161">
        <v>31</v>
      </c>
      <c r="BG12" s="164">
        <f t="shared" si="27"/>
        <v>182.4</v>
      </c>
      <c r="BH12" s="165">
        <f t="shared" si="28"/>
        <v>14</v>
      </c>
      <c r="BI12" s="161">
        <v>3111.8</v>
      </c>
      <c r="BJ12" s="161">
        <v>4588.45</v>
      </c>
      <c r="BK12" s="165">
        <f t="shared" si="29"/>
        <v>1476.6499999999996</v>
      </c>
    </row>
    <row r="13" spans="1:63" s="2" customFormat="1" ht="18" customHeight="1" x14ac:dyDescent="0.25">
      <c r="A13" s="220" t="s">
        <v>153</v>
      </c>
      <c r="B13" s="161">
        <v>2527</v>
      </c>
      <c r="C13" s="162">
        <v>2226</v>
      </c>
      <c r="D13" s="164">
        <f t="shared" si="0"/>
        <v>88.088642659279785</v>
      </c>
      <c r="E13" s="165">
        <f t="shared" si="1"/>
        <v>-301</v>
      </c>
      <c r="F13" s="161">
        <v>1380</v>
      </c>
      <c r="G13" s="161">
        <v>1241</v>
      </c>
      <c r="H13" s="164">
        <f t="shared" si="2"/>
        <v>89.927536231884048</v>
      </c>
      <c r="I13" s="165">
        <f t="shared" si="3"/>
        <v>-139</v>
      </c>
      <c r="J13" s="161">
        <v>1599</v>
      </c>
      <c r="K13" s="161">
        <v>1830</v>
      </c>
      <c r="L13" s="164">
        <f t="shared" si="4"/>
        <v>114.44652908067543</v>
      </c>
      <c r="M13" s="165">
        <f t="shared" si="5"/>
        <v>231</v>
      </c>
      <c r="N13" s="161">
        <v>840</v>
      </c>
      <c r="O13" s="161">
        <v>1011</v>
      </c>
      <c r="P13" s="164">
        <f t="shared" si="6"/>
        <v>120.35714285714285</v>
      </c>
      <c r="Q13" s="165">
        <f t="shared" si="7"/>
        <v>171</v>
      </c>
      <c r="R13" s="161">
        <v>298</v>
      </c>
      <c r="S13" s="161">
        <v>142</v>
      </c>
      <c r="T13" s="169">
        <f t="shared" si="8"/>
        <v>47.651006711409394</v>
      </c>
      <c r="U13" s="165">
        <f t="shared" si="9"/>
        <v>-156</v>
      </c>
      <c r="V13" s="161">
        <v>5259</v>
      </c>
      <c r="W13" s="161">
        <v>4995</v>
      </c>
      <c r="X13" s="169">
        <f t="shared" si="10"/>
        <v>94.980034227039354</v>
      </c>
      <c r="Y13" s="165">
        <f t="shared" si="11"/>
        <v>-264</v>
      </c>
      <c r="Z13" s="161">
        <v>2486</v>
      </c>
      <c r="AA13" s="161">
        <v>2196</v>
      </c>
      <c r="AB13" s="169">
        <f t="shared" si="12"/>
        <v>88.334674175382148</v>
      </c>
      <c r="AC13" s="165">
        <f t="shared" si="13"/>
        <v>-290</v>
      </c>
      <c r="AD13" s="161">
        <v>1399</v>
      </c>
      <c r="AE13" s="162">
        <v>1330</v>
      </c>
      <c r="AF13" s="169">
        <f t="shared" si="24"/>
        <v>95.067905646890637</v>
      </c>
      <c r="AG13" s="165">
        <f t="shared" si="25"/>
        <v>-69</v>
      </c>
      <c r="AH13" s="161">
        <v>223</v>
      </c>
      <c r="AI13" s="161">
        <v>228</v>
      </c>
      <c r="AJ13" s="169">
        <f t="shared" si="14"/>
        <v>102.24215246636771</v>
      </c>
      <c r="AK13" s="165">
        <f t="shared" si="15"/>
        <v>5</v>
      </c>
      <c r="AL13" s="172">
        <v>280</v>
      </c>
      <c r="AM13" s="172">
        <v>327</v>
      </c>
      <c r="AN13" s="176">
        <f t="shared" si="26"/>
        <v>116.8</v>
      </c>
      <c r="AO13" s="177">
        <f t="shared" si="16"/>
        <v>47</v>
      </c>
      <c r="AP13" s="178">
        <v>1447</v>
      </c>
      <c r="AQ13" s="223">
        <v>1879</v>
      </c>
      <c r="AR13" s="224">
        <f t="shared" si="17"/>
        <v>129.9</v>
      </c>
      <c r="AS13" s="225">
        <f t="shared" si="18"/>
        <v>432</v>
      </c>
      <c r="AT13" s="161">
        <v>784</v>
      </c>
      <c r="AU13" s="161">
        <v>682</v>
      </c>
      <c r="AV13" s="169">
        <f t="shared" si="19"/>
        <v>86.989795918367349</v>
      </c>
      <c r="AW13" s="165">
        <f t="shared" si="20"/>
        <v>-102</v>
      </c>
      <c r="AX13" s="161">
        <v>683</v>
      </c>
      <c r="AY13" s="161">
        <v>579</v>
      </c>
      <c r="AZ13" s="169">
        <f t="shared" si="21"/>
        <v>84.773060029282576</v>
      </c>
      <c r="BA13" s="165">
        <f t="shared" si="22"/>
        <v>-104</v>
      </c>
      <c r="BB13" s="162">
        <v>1677.7955271565495</v>
      </c>
      <c r="BC13" s="161">
        <v>2024.3559718969555</v>
      </c>
      <c r="BD13" s="165">
        <f t="shared" si="23"/>
        <v>346.56044474040596</v>
      </c>
      <c r="BE13" s="161">
        <v>28</v>
      </c>
      <c r="BF13" s="161">
        <v>31</v>
      </c>
      <c r="BG13" s="164">
        <f t="shared" si="27"/>
        <v>110.7</v>
      </c>
      <c r="BH13" s="165">
        <f t="shared" si="28"/>
        <v>3</v>
      </c>
      <c r="BI13" s="161">
        <v>3391.6</v>
      </c>
      <c r="BJ13" s="161">
        <v>4111.6499999999996</v>
      </c>
      <c r="BK13" s="165">
        <f t="shared" si="29"/>
        <v>720.04999999999973</v>
      </c>
    </row>
    <row r="14" spans="1:63" s="2" customFormat="1" ht="18" customHeight="1" x14ac:dyDescent="0.25">
      <c r="A14" s="220" t="s">
        <v>152</v>
      </c>
      <c r="B14" s="161">
        <v>1004</v>
      </c>
      <c r="C14" s="162">
        <v>980</v>
      </c>
      <c r="D14" s="164">
        <f t="shared" si="0"/>
        <v>97.609561752988043</v>
      </c>
      <c r="E14" s="165">
        <f t="shared" si="1"/>
        <v>-24</v>
      </c>
      <c r="F14" s="161">
        <v>598</v>
      </c>
      <c r="G14" s="161">
        <v>605</v>
      </c>
      <c r="H14" s="164">
        <f t="shared" si="2"/>
        <v>101.17056856187293</v>
      </c>
      <c r="I14" s="165">
        <f t="shared" si="3"/>
        <v>7</v>
      </c>
      <c r="J14" s="161">
        <v>866</v>
      </c>
      <c r="K14" s="161">
        <v>873</v>
      </c>
      <c r="L14" s="164">
        <f t="shared" si="4"/>
        <v>100.80831408775981</v>
      </c>
      <c r="M14" s="165">
        <f t="shared" si="5"/>
        <v>7</v>
      </c>
      <c r="N14" s="161">
        <v>619</v>
      </c>
      <c r="O14" s="161">
        <v>632</v>
      </c>
      <c r="P14" s="164">
        <f t="shared" si="6"/>
        <v>102.10016155088853</v>
      </c>
      <c r="Q14" s="165">
        <f t="shared" si="7"/>
        <v>13</v>
      </c>
      <c r="R14" s="161">
        <v>89</v>
      </c>
      <c r="S14" s="161">
        <v>75</v>
      </c>
      <c r="T14" s="169">
        <f t="shared" si="8"/>
        <v>84.269662921348313</v>
      </c>
      <c r="U14" s="165">
        <f t="shared" si="9"/>
        <v>-14</v>
      </c>
      <c r="V14" s="161">
        <v>3503</v>
      </c>
      <c r="W14" s="161">
        <v>3023</v>
      </c>
      <c r="X14" s="169">
        <f t="shared" si="10"/>
        <v>86.297459320582362</v>
      </c>
      <c r="Y14" s="165">
        <f t="shared" si="11"/>
        <v>-480</v>
      </c>
      <c r="Z14" s="161">
        <v>995</v>
      </c>
      <c r="AA14" s="161">
        <v>965</v>
      </c>
      <c r="AB14" s="169">
        <f t="shared" si="12"/>
        <v>96.984924623115575</v>
      </c>
      <c r="AC14" s="165">
        <f t="shared" si="13"/>
        <v>-30</v>
      </c>
      <c r="AD14" s="161">
        <v>1476</v>
      </c>
      <c r="AE14" s="162">
        <v>493</v>
      </c>
      <c r="AF14" s="169">
        <f t="shared" si="24"/>
        <v>33.401084010840108</v>
      </c>
      <c r="AG14" s="165">
        <f t="shared" si="25"/>
        <v>-983</v>
      </c>
      <c r="AH14" s="161">
        <v>145</v>
      </c>
      <c r="AI14" s="161">
        <v>128</v>
      </c>
      <c r="AJ14" s="169">
        <f t="shared" si="14"/>
        <v>88.275862068965523</v>
      </c>
      <c r="AK14" s="165">
        <f t="shared" si="15"/>
        <v>-17</v>
      </c>
      <c r="AL14" s="172">
        <v>168</v>
      </c>
      <c r="AM14" s="172">
        <v>171</v>
      </c>
      <c r="AN14" s="176">
        <f t="shared" si="26"/>
        <v>101.8</v>
      </c>
      <c r="AO14" s="177">
        <f t="shared" si="16"/>
        <v>3</v>
      </c>
      <c r="AP14" s="178">
        <v>842</v>
      </c>
      <c r="AQ14" s="223">
        <v>874</v>
      </c>
      <c r="AR14" s="224">
        <f t="shared" si="17"/>
        <v>103.8</v>
      </c>
      <c r="AS14" s="225">
        <f t="shared" si="18"/>
        <v>32</v>
      </c>
      <c r="AT14" s="161">
        <v>325</v>
      </c>
      <c r="AU14" s="161">
        <v>340</v>
      </c>
      <c r="AV14" s="169">
        <f t="shared" si="19"/>
        <v>104.61538461538463</v>
      </c>
      <c r="AW14" s="165">
        <f t="shared" si="20"/>
        <v>15</v>
      </c>
      <c r="AX14" s="161">
        <v>264</v>
      </c>
      <c r="AY14" s="161">
        <v>301</v>
      </c>
      <c r="AZ14" s="169">
        <f t="shared" si="21"/>
        <v>114.01515151515152</v>
      </c>
      <c r="BA14" s="165">
        <f t="shared" si="22"/>
        <v>37</v>
      </c>
      <c r="BB14" s="162">
        <v>1766.5384615384614</v>
      </c>
      <c r="BC14" s="161">
        <v>1812.8813559322034</v>
      </c>
      <c r="BD14" s="165">
        <f t="shared" si="23"/>
        <v>46.342894393741972</v>
      </c>
      <c r="BE14" s="161">
        <v>19</v>
      </c>
      <c r="BF14" s="161">
        <v>40</v>
      </c>
      <c r="BG14" s="164">
        <f t="shared" si="27"/>
        <v>210.5</v>
      </c>
      <c r="BH14" s="165">
        <f t="shared" si="28"/>
        <v>21</v>
      </c>
      <c r="BI14" s="161">
        <v>3421.1</v>
      </c>
      <c r="BJ14" s="161">
        <v>3863.56</v>
      </c>
      <c r="BK14" s="165">
        <f t="shared" si="29"/>
        <v>442.46000000000004</v>
      </c>
    </row>
    <row r="15" spans="1:63" s="2" customFormat="1" ht="18" customHeight="1" x14ac:dyDescent="0.25">
      <c r="A15" s="220" t="s">
        <v>151</v>
      </c>
      <c r="B15" s="161">
        <v>1201</v>
      </c>
      <c r="C15" s="162">
        <v>1138</v>
      </c>
      <c r="D15" s="164">
        <f t="shared" si="0"/>
        <v>94.754371357202331</v>
      </c>
      <c r="E15" s="165">
        <f t="shared" si="1"/>
        <v>-63</v>
      </c>
      <c r="F15" s="161">
        <v>788</v>
      </c>
      <c r="G15" s="161">
        <v>750</v>
      </c>
      <c r="H15" s="164">
        <f t="shared" si="2"/>
        <v>95.17766497461929</v>
      </c>
      <c r="I15" s="165">
        <f t="shared" si="3"/>
        <v>-38</v>
      </c>
      <c r="J15" s="161">
        <v>1117</v>
      </c>
      <c r="K15" s="161">
        <v>1318</v>
      </c>
      <c r="L15" s="164">
        <f t="shared" si="4"/>
        <v>117.99462846911371</v>
      </c>
      <c r="M15" s="165">
        <f t="shared" si="5"/>
        <v>201</v>
      </c>
      <c r="N15" s="161">
        <v>540</v>
      </c>
      <c r="O15" s="161">
        <v>763</v>
      </c>
      <c r="P15" s="164">
        <f t="shared" si="6"/>
        <v>141.2962962962963</v>
      </c>
      <c r="Q15" s="165">
        <f t="shared" si="7"/>
        <v>223</v>
      </c>
      <c r="R15" s="161">
        <v>188</v>
      </c>
      <c r="S15" s="161">
        <v>155</v>
      </c>
      <c r="T15" s="169">
        <f t="shared" si="8"/>
        <v>82.446808510638306</v>
      </c>
      <c r="U15" s="165">
        <f t="shared" si="9"/>
        <v>-33</v>
      </c>
      <c r="V15" s="161">
        <v>3627</v>
      </c>
      <c r="W15" s="161">
        <v>4790</v>
      </c>
      <c r="X15" s="169">
        <f t="shared" si="10"/>
        <v>132.06506754893852</v>
      </c>
      <c r="Y15" s="165">
        <f t="shared" si="11"/>
        <v>1163</v>
      </c>
      <c r="Z15" s="161">
        <v>1180</v>
      </c>
      <c r="AA15" s="161">
        <v>1124</v>
      </c>
      <c r="AB15" s="169">
        <f t="shared" si="12"/>
        <v>95.254237288135585</v>
      </c>
      <c r="AC15" s="165">
        <f t="shared" si="13"/>
        <v>-56</v>
      </c>
      <c r="AD15" s="161">
        <v>1271</v>
      </c>
      <c r="AE15" s="162">
        <v>636</v>
      </c>
      <c r="AF15" s="169">
        <f t="shared" si="24"/>
        <v>50.03933910306845</v>
      </c>
      <c r="AG15" s="165">
        <f t="shared" si="25"/>
        <v>-635</v>
      </c>
      <c r="AH15" s="161">
        <v>139</v>
      </c>
      <c r="AI15" s="161">
        <v>213</v>
      </c>
      <c r="AJ15" s="169">
        <f t="shared" si="14"/>
        <v>153.23741007194243</v>
      </c>
      <c r="AK15" s="165">
        <f t="shared" si="15"/>
        <v>74</v>
      </c>
      <c r="AL15" s="172">
        <v>252</v>
      </c>
      <c r="AM15" s="172">
        <v>319</v>
      </c>
      <c r="AN15" s="176">
        <f t="shared" si="26"/>
        <v>126.6</v>
      </c>
      <c r="AO15" s="177">
        <f t="shared" si="16"/>
        <v>67</v>
      </c>
      <c r="AP15" s="178">
        <v>993</v>
      </c>
      <c r="AQ15" s="223">
        <v>1239</v>
      </c>
      <c r="AR15" s="224">
        <f t="shared" si="17"/>
        <v>124.8</v>
      </c>
      <c r="AS15" s="225">
        <f t="shared" si="18"/>
        <v>246</v>
      </c>
      <c r="AT15" s="161">
        <v>309</v>
      </c>
      <c r="AU15" s="161">
        <v>334</v>
      </c>
      <c r="AV15" s="169">
        <f t="shared" si="19"/>
        <v>108.0906148867314</v>
      </c>
      <c r="AW15" s="165">
        <f t="shared" si="20"/>
        <v>25</v>
      </c>
      <c r="AX15" s="161">
        <v>266</v>
      </c>
      <c r="AY15" s="161">
        <v>276</v>
      </c>
      <c r="AZ15" s="169">
        <f t="shared" si="21"/>
        <v>103.75939849624061</v>
      </c>
      <c r="BA15" s="165">
        <f t="shared" si="22"/>
        <v>10</v>
      </c>
      <c r="BB15" s="162">
        <v>1755.8252427184466</v>
      </c>
      <c r="BC15" s="161">
        <v>2263.9575971731447</v>
      </c>
      <c r="BD15" s="165">
        <f t="shared" si="23"/>
        <v>508.13235445469809</v>
      </c>
      <c r="BE15" s="161">
        <v>31</v>
      </c>
      <c r="BF15" s="161">
        <v>24</v>
      </c>
      <c r="BG15" s="164">
        <f t="shared" si="27"/>
        <v>77.400000000000006</v>
      </c>
      <c r="BH15" s="165">
        <f t="shared" si="28"/>
        <v>-7</v>
      </c>
      <c r="BI15" s="161">
        <v>3203.7</v>
      </c>
      <c r="BJ15" s="161">
        <v>4159.2299999999996</v>
      </c>
      <c r="BK15" s="165">
        <f t="shared" si="29"/>
        <v>955.52999999999975</v>
      </c>
    </row>
    <row r="16" spans="1:63" s="2" customFormat="1" ht="18" customHeight="1" x14ac:dyDescent="0.25">
      <c r="A16" s="220" t="s">
        <v>150</v>
      </c>
      <c r="B16" s="161">
        <v>1543</v>
      </c>
      <c r="C16" s="162">
        <v>1535</v>
      </c>
      <c r="D16" s="164">
        <f t="shared" si="0"/>
        <v>99.481529488010366</v>
      </c>
      <c r="E16" s="165">
        <f t="shared" si="1"/>
        <v>-8</v>
      </c>
      <c r="F16" s="161">
        <v>858</v>
      </c>
      <c r="G16" s="161">
        <v>928</v>
      </c>
      <c r="H16" s="164">
        <f t="shared" si="2"/>
        <v>108.15850815850816</v>
      </c>
      <c r="I16" s="165">
        <f t="shared" si="3"/>
        <v>70</v>
      </c>
      <c r="J16" s="161">
        <v>699</v>
      </c>
      <c r="K16" s="161">
        <v>790</v>
      </c>
      <c r="L16" s="164">
        <f t="shared" si="4"/>
        <v>113.01859799713876</v>
      </c>
      <c r="M16" s="165">
        <f t="shared" si="5"/>
        <v>91</v>
      </c>
      <c r="N16" s="161">
        <v>285</v>
      </c>
      <c r="O16" s="161">
        <v>382</v>
      </c>
      <c r="P16" s="164">
        <f t="shared" si="6"/>
        <v>134.03508771929825</v>
      </c>
      <c r="Q16" s="165">
        <f t="shared" si="7"/>
        <v>97</v>
      </c>
      <c r="R16" s="161">
        <v>184</v>
      </c>
      <c r="S16" s="161">
        <v>137</v>
      </c>
      <c r="T16" s="169">
        <f t="shared" si="8"/>
        <v>74.456521739130437</v>
      </c>
      <c r="U16" s="165">
        <f t="shared" si="9"/>
        <v>-47</v>
      </c>
      <c r="V16" s="161">
        <v>2660</v>
      </c>
      <c r="W16" s="161">
        <v>3138</v>
      </c>
      <c r="X16" s="169">
        <f t="shared" si="10"/>
        <v>117.96992481203009</v>
      </c>
      <c r="Y16" s="165">
        <f t="shared" si="11"/>
        <v>478</v>
      </c>
      <c r="Z16" s="161">
        <v>1529</v>
      </c>
      <c r="AA16" s="161">
        <v>1526</v>
      </c>
      <c r="AB16" s="169">
        <f t="shared" si="12"/>
        <v>99.803793328973185</v>
      </c>
      <c r="AC16" s="165">
        <f t="shared" si="13"/>
        <v>-3</v>
      </c>
      <c r="AD16" s="161">
        <v>615</v>
      </c>
      <c r="AE16" s="162">
        <v>992</v>
      </c>
      <c r="AF16" s="169">
        <f t="shared" si="24"/>
        <v>161.30081300813009</v>
      </c>
      <c r="AG16" s="165">
        <f t="shared" si="25"/>
        <v>377</v>
      </c>
      <c r="AH16" s="161">
        <v>41</v>
      </c>
      <c r="AI16" s="161">
        <v>59</v>
      </c>
      <c r="AJ16" s="169">
        <f t="shared" si="14"/>
        <v>143.90243902439025</v>
      </c>
      <c r="AK16" s="165">
        <f t="shared" si="15"/>
        <v>18</v>
      </c>
      <c r="AL16" s="172">
        <v>177</v>
      </c>
      <c r="AM16" s="172">
        <v>186</v>
      </c>
      <c r="AN16" s="176">
        <f t="shared" si="26"/>
        <v>105.1</v>
      </c>
      <c r="AO16" s="177">
        <f t="shared" si="16"/>
        <v>9</v>
      </c>
      <c r="AP16" s="178">
        <v>702</v>
      </c>
      <c r="AQ16" s="223">
        <v>794</v>
      </c>
      <c r="AR16" s="224">
        <f t="shared" si="17"/>
        <v>113.1</v>
      </c>
      <c r="AS16" s="225">
        <f t="shared" si="18"/>
        <v>92</v>
      </c>
      <c r="AT16" s="161">
        <v>532</v>
      </c>
      <c r="AU16" s="161">
        <v>608</v>
      </c>
      <c r="AV16" s="169">
        <f t="shared" si="19"/>
        <v>114.28571428571428</v>
      </c>
      <c r="AW16" s="165">
        <f t="shared" si="20"/>
        <v>76</v>
      </c>
      <c r="AX16" s="161">
        <v>456</v>
      </c>
      <c r="AY16" s="161">
        <v>491</v>
      </c>
      <c r="AZ16" s="169">
        <f t="shared" si="21"/>
        <v>107.67543859649122</v>
      </c>
      <c r="BA16" s="165">
        <f t="shared" si="22"/>
        <v>35</v>
      </c>
      <c r="BB16" s="162">
        <v>1355.5970149253731</v>
      </c>
      <c r="BC16" s="161">
        <v>1565.79476861167</v>
      </c>
      <c r="BD16" s="165">
        <f t="shared" si="23"/>
        <v>210.19775368629689</v>
      </c>
      <c r="BE16" s="161">
        <v>26</v>
      </c>
      <c r="BF16" s="161">
        <v>23</v>
      </c>
      <c r="BG16" s="164">
        <f t="shared" si="27"/>
        <v>88.5</v>
      </c>
      <c r="BH16" s="165">
        <f t="shared" si="28"/>
        <v>-3</v>
      </c>
      <c r="BI16" s="161">
        <v>2980.8</v>
      </c>
      <c r="BJ16" s="161">
        <v>3992.43</v>
      </c>
      <c r="BK16" s="165">
        <f t="shared" si="29"/>
        <v>1011.6299999999997</v>
      </c>
    </row>
    <row r="17" spans="1:63" s="2" customFormat="1" ht="18" customHeight="1" x14ac:dyDescent="0.25">
      <c r="A17" s="220" t="s">
        <v>149</v>
      </c>
      <c r="B17" s="161">
        <v>1029</v>
      </c>
      <c r="C17" s="162">
        <v>986</v>
      </c>
      <c r="D17" s="164">
        <f t="shared" si="0"/>
        <v>95.821185617103993</v>
      </c>
      <c r="E17" s="165">
        <f t="shared" si="1"/>
        <v>-43</v>
      </c>
      <c r="F17" s="161">
        <v>525</v>
      </c>
      <c r="G17" s="161">
        <v>626</v>
      </c>
      <c r="H17" s="164">
        <f t="shared" si="2"/>
        <v>119.23809523809523</v>
      </c>
      <c r="I17" s="165">
        <f t="shared" si="3"/>
        <v>101</v>
      </c>
      <c r="J17" s="161">
        <v>1005</v>
      </c>
      <c r="K17" s="161">
        <v>880</v>
      </c>
      <c r="L17" s="164">
        <f t="shared" si="4"/>
        <v>87.562189054726375</v>
      </c>
      <c r="M17" s="165">
        <f t="shared" si="5"/>
        <v>-125</v>
      </c>
      <c r="N17" s="161">
        <v>636</v>
      </c>
      <c r="O17" s="161">
        <v>495</v>
      </c>
      <c r="P17" s="164">
        <f t="shared" si="6"/>
        <v>77.830188679245282</v>
      </c>
      <c r="Q17" s="165">
        <f t="shared" si="7"/>
        <v>-141</v>
      </c>
      <c r="R17" s="161">
        <v>144</v>
      </c>
      <c r="S17" s="161">
        <v>110</v>
      </c>
      <c r="T17" s="169">
        <f t="shared" si="8"/>
        <v>76.388888888888886</v>
      </c>
      <c r="U17" s="165">
        <f t="shared" si="9"/>
        <v>-34</v>
      </c>
      <c r="V17" s="161">
        <v>3170</v>
      </c>
      <c r="W17" s="161">
        <v>2700</v>
      </c>
      <c r="X17" s="169">
        <f t="shared" si="10"/>
        <v>85.17350157728707</v>
      </c>
      <c r="Y17" s="165">
        <f t="shared" si="11"/>
        <v>-470</v>
      </c>
      <c r="Z17" s="161">
        <v>1010</v>
      </c>
      <c r="AA17" s="161">
        <v>955</v>
      </c>
      <c r="AB17" s="169">
        <f t="shared" si="12"/>
        <v>94.554455445544548</v>
      </c>
      <c r="AC17" s="165">
        <f t="shared" si="13"/>
        <v>-55</v>
      </c>
      <c r="AD17" s="161">
        <v>861</v>
      </c>
      <c r="AE17" s="162">
        <v>739</v>
      </c>
      <c r="AF17" s="169">
        <f t="shared" si="24"/>
        <v>85.830429732868765</v>
      </c>
      <c r="AG17" s="165">
        <f t="shared" si="25"/>
        <v>-122</v>
      </c>
      <c r="AH17" s="161">
        <v>96</v>
      </c>
      <c r="AI17" s="161">
        <v>120</v>
      </c>
      <c r="AJ17" s="169">
        <f t="shared" si="14"/>
        <v>125</v>
      </c>
      <c r="AK17" s="165">
        <f t="shared" si="15"/>
        <v>24</v>
      </c>
      <c r="AL17" s="172">
        <v>204</v>
      </c>
      <c r="AM17" s="172">
        <v>218</v>
      </c>
      <c r="AN17" s="176">
        <f t="shared" si="26"/>
        <v>106.9</v>
      </c>
      <c r="AO17" s="177">
        <f t="shared" si="16"/>
        <v>14</v>
      </c>
      <c r="AP17" s="178">
        <v>872</v>
      </c>
      <c r="AQ17" s="223">
        <v>1009</v>
      </c>
      <c r="AR17" s="224">
        <f t="shared" si="17"/>
        <v>115.7</v>
      </c>
      <c r="AS17" s="225">
        <f t="shared" si="18"/>
        <v>137</v>
      </c>
      <c r="AT17" s="161">
        <v>314</v>
      </c>
      <c r="AU17" s="161">
        <v>271</v>
      </c>
      <c r="AV17" s="169">
        <f t="shared" si="19"/>
        <v>86.30573248407643</v>
      </c>
      <c r="AW17" s="165">
        <f t="shared" si="20"/>
        <v>-43</v>
      </c>
      <c r="AX17" s="161">
        <v>259</v>
      </c>
      <c r="AY17" s="161">
        <v>229</v>
      </c>
      <c r="AZ17" s="169">
        <f t="shared" si="21"/>
        <v>88.416988416988417</v>
      </c>
      <c r="BA17" s="165">
        <f t="shared" si="22"/>
        <v>-30</v>
      </c>
      <c r="BB17" s="162">
        <v>1775.6972111553785</v>
      </c>
      <c r="BC17" s="161">
        <v>2452.5210084033615</v>
      </c>
      <c r="BD17" s="165">
        <f t="shared" si="23"/>
        <v>676.82379724798307</v>
      </c>
      <c r="BE17" s="161">
        <v>32</v>
      </c>
      <c r="BF17" s="161">
        <v>47</v>
      </c>
      <c r="BG17" s="164">
        <f t="shared" si="27"/>
        <v>146.9</v>
      </c>
      <c r="BH17" s="165">
        <f t="shared" si="28"/>
        <v>15</v>
      </c>
      <c r="BI17" s="161">
        <v>3568.2</v>
      </c>
      <c r="BJ17" s="161">
        <v>4400.72</v>
      </c>
      <c r="BK17" s="165">
        <f t="shared" si="29"/>
        <v>832.52000000000044</v>
      </c>
    </row>
    <row r="18" spans="1:63" s="2" customFormat="1" ht="18" customHeight="1" x14ac:dyDescent="0.25">
      <c r="A18" s="220" t="s">
        <v>148</v>
      </c>
      <c r="B18" s="161">
        <v>2576</v>
      </c>
      <c r="C18" s="162">
        <v>2364</v>
      </c>
      <c r="D18" s="164">
        <f t="shared" si="0"/>
        <v>91.770186335403722</v>
      </c>
      <c r="E18" s="165">
        <f t="shared" si="1"/>
        <v>-212</v>
      </c>
      <c r="F18" s="161">
        <v>1639</v>
      </c>
      <c r="G18" s="161">
        <v>1520</v>
      </c>
      <c r="H18" s="164">
        <f t="shared" si="2"/>
        <v>92.739475289810855</v>
      </c>
      <c r="I18" s="165">
        <f t="shared" si="3"/>
        <v>-119</v>
      </c>
      <c r="J18" s="161">
        <v>2082</v>
      </c>
      <c r="K18" s="161">
        <v>2139</v>
      </c>
      <c r="L18" s="164">
        <f t="shared" si="4"/>
        <v>102.73775216138328</v>
      </c>
      <c r="M18" s="165">
        <f t="shared" si="5"/>
        <v>57</v>
      </c>
      <c r="N18" s="161">
        <v>1318</v>
      </c>
      <c r="O18" s="161">
        <v>1367</v>
      </c>
      <c r="P18" s="164">
        <f t="shared" si="6"/>
        <v>103.71775417298939</v>
      </c>
      <c r="Q18" s="165">
        <f t="shared" si="7"/>
        <v>49</v>
      </c>
      <c r="R18" s="161">
        <v>304</v>
      </c>
      <c r="S18" s="161">
        <v>211</v>
      </c>
      <c r="T18" s="169">
        <f t="shared" si="8"/>
        <v>69.407894736842096</v>
      </c>
      <c r="U18" s="165">
        <f t="shared" si="9"/>
        <v>-93</v>
      </c>
      <c r="V18" s="161">
        <v>5182</v>
      </c>
      <c r="W18" s="161">
        <v>7650</v>
      </c>
      <c r="X18" s="169">
        <f t="shared" si="10"/>
        <v>147.6263990737167</v>
      </c>
      <c r="Y18" s="165">
        <f t="shared" si="11"/>
        <v>2468</v>
      </c>
      <c r="Z18" s="161">
        <v>2546</v>
      </c>
      <c r="AA18" s="161">
        <v>2343</v>
      </c>
      <c r="AB18" s="169">
        <f t="shared" si="12"/>
        <v>92.026708562450892</v>
      </c>
      <c r="AC18" s="165">
        <f t="shared" si="13"/>
        <v>-203</v>
      </c>
      <c r="AD18" s="161">
        <v>886</v>
      </c>
      <c r="AE18" s="162">
        <v>3284</v>
      </c>
      <c r="AF18" s="169">
        <f t="shared" si="24"/>
        <v>370.65462753950339</v>
      </c>
      <c r="AG18" s="165">
        <f t="shared" si="25"/>
        <v>2398</v>
      </c>
      <c r="AH18" s="161">
        <v>264</v>
      </c>
      <c r="AI18" s="161">
        <v>277</v>
      </c>
      <c r="AJ18" s="169">
        <f t="shared" si="14"/>
        <v>104.92424242424244</v>
      </c>
      <c r="AK18" s="165">
        <f t="shared" si="15"/>
        <v>13</v>
      </c>
      <c r="AL18" s="172">
        <v>519</v>
      </c>
      <c r="AM18" s="172">
        <v>532</v>
      </c>
      <c r="AN18" s="176">
        <f t="shared" si="26"/>
        <v>102.5</v>
      </c>
      <c r="AO18" s="177">
        <f t="shared" si="16"/>
        <v>13</v>
      </c>
      <c r="AP18" s="178">
        <v>2139</v>
      </c>
      <c r="AQ18" s="223">
        <v>2213</v>
      </c>
      <c r="AR18" s="224">
        <f t="shared" si="17"/>
        <v>103.5</v>
      </c>
      <c r="AS18" s="225">
        <f t="shared" si="18"/>
        <v>74</v>
      </c>
      <c r="AT18" s="161">
        <v>838</v>
      </c>
      <c r="AU18" s="161">
        <v>741</v>
      </c>
      <c r="AV18" s="169">
        <f t="shared" si="19"/>
        <v>88.424821002386636</v>
      </c>
      <c r="AW18" s="165">
        <f t="shared" si="20"/>
        <v>-97</v>
      </c>
      <c r="AX18" s="161">
        <v>702</v>
      </c>
      <c r="AY18" s="161">
        <v>637</v>
      </c>
      <c r="AZ18" s="169">
        <f t="shared" si="21"/>
        <v>90.740740740740748</v>
      </c>
      <c r="BA18" s="165">
        <f t="shared" si="22"/>
        <v>-65</v>
      </c>
      <c r="BB18" s="162">
        <v>1455.8598028477547</v>
      </c>
      <c r="BC18" s="161">
        <v>1921.4497041420118</v>
      </c>
      <c r="BD18" s="165">
        <f t="shared" si="23"/>
        <v>465.58990129425706</v>
      </c>
      <c r="BE18" s="161">
        <v>58</v>
      </c>
      <c r="BF18" s="161">
        <v>56</v>
      </c>
      <c r="BG18" s="164">
        <f t="shared" si="27"/>
        <v>96.6</v>
      </c>
      <c r="BH18" s="165">
        <f t="shared" si="28"/>
        <v>-2</v>
      </c>
      <c r="BI18" s="161">
        <v>3429.6</v>
      </c>
      <c r="BJ18" s="161">
        <v>4464.34</v>
      </c>
      <c r="BK18" s="165">
        <f t="shared" si="29"/>
        <v>1034.7400000000002</v>
      </c>
    </row>
    <row r="19" spans="1:63" s="4" customFormat="1" ht="18" customHeight="1" x14ac:dyDescent="0.25">
      <c r="A19" s="220" t="s">
        <v>147</v>
      </c>
      <c r="B19" s="161">
        <v>1042</v>
      </c>
      <c r="C19" s="162">
        <v>901</v>
      </c>
      <c r="D19" s="164">
        <f t="shared" si="0"/>
        <v>86.468330134357004</v>
      </c>
      <c r="E19" s="165">
        <f t="shared" si="1"/>
        <v>-141</v>
      </c>
      <c r="F19" s="161">
        <v>615</v>
      </c>
      <c r="G19" s="161">
        <v>599</v>
      </c>
      <c r="H19" s="164">
        <f t="shared" si="2"/>
        <v>97.398373983739845</v>
      </c>
      <c r="I19" s="165">
        <f t="shared" si="3"/>
        <v>-16</v>
      </c>
      <c r="J19" s="161">
        <v>912</v>
      </c>
      <c r="K19" s="161">
        <v>979</v>
      </c>
      <c r="L19" s="164">
        <f t="shared" si="4"/>
        <v>107.34649122807018</v>
      </c>
      <c r="M19" s="165">
        <f t="shared" si="5"/>
        <v>67</v>
      </c>
      <c r="N19" s="161">
        <v>479</v>
      </c>
      <c r="O19" s="161">
        <v>600</v>
      </c>
      <c r="P19" s="164">
        <f t="shared" si="6"/>
        <v>125.26096033402922</v>
      </c>
      <c r="Q19" s="165">
        <f t="shared" si="7"/>
        <v>121</v>
      </c>
      <c r="R19" s="161">
        <v>143</v>
      </c>
      <c r="S19" s="161">
        <v>77</v>
      </c>
      <c r="T19" s="169">
        <f t="shared" si="8"/>
        <v>53.846153846153847</v>
      </c>
      <c r="U19" s="165">
        <f t="shared" si="9"/>
        <v>-66</v>
      </c>
      <c r="V19" s="161">
        <v>3052</v>
      </c>
      <c r="W19" s="161">
        <v>3433</v>
      </c>
      <c r="X19" s="169">
        <f t="shared" si="10"/>
        <v>112.48361730013106</v>
      </c>
      <c r="Y19" s="165">
        <f t="shared" si="11"/>
        <v>381</v>
      </c>
      <c r="Z19" s="161">
        <v>1036</v>
      </c>
      <c r="AA19" s="161">
        <v>893</v>
      </c>
      <c r="AB19" s="169">
        <f t="shared" si="12"/>
        <v>86.196911196911202</v>
      </c>
      <c r="AC19" s="165">
        <f t="shared" si="13"/>
        <v>-143</v>
      </c>
      <c r="AD19" s="161">
        <v>1025</v>
      </c>
      <c r="AE19" s="162">
        <v>1352</v>
      </c>
      <c r="AF19" s="169">
        <f t="shared" si="24"/>
        <v>131.90243902439025</v>
      </c>
      <c r="AG19" s="165">
        <f t="shared" si="25"/>
        <v>327</v>
      </c>
      <c r="AH19" s="161">
        <v>146</v>
      </c>
      <c r="AI19" s="161">
        <v>154</v>
      </c>
      <c r="AJ19" s="169">
        <f t="shared" si="14"/>
        <v>105.47945205479452</v>
      </c>
      <c r="AK19" s="165">
        <f t="shared" si="15"/>
        <v>8</v>
      </c>
      <c r="AL19" s="172">
        <v>182</v>
      </c>
      <c r="AM19" s="172">
        <v>188</v>
      </c>
      <c r="AN19" s="176">
        <f t="shared" si="26"/>
        <v>103.3</v>
      </c>
      <c r="AO19" s="177">
        <f t="shared" si="16"/>
        <v>6</v>
      </c>
      <c r="AP19" s="178">
        <v>865</v>
      </c>
      <c r="AQ19" s="223">
        <v>1108</v>
      </c>
      <c r="AR19" s="224">
        <f t="shared" si="17"/>
        <v>128.1</v>
      </c>
      <c r="AS19" s="225">
        <f t="shared" si="18"/>
        <v>243</v>
      </c>
      <c r="AT19" s="161">
        <v>235</v>
      </c>
      <c r="AU19" s="161">
        <v>233</v>
      </c>
      <c r="AV19" s="169">
        <f t="shared" si="19"/>
        <v>99.148936170212764</v>
      </c>
      <c r="AW19" s="165">
        <f t="shared" si="20"/>
        <v>-2</v>
      </c>
      <c r="AX19" s="161">
        <v>201</v>
      </c>
      <c r="AY19" s="161">
        <v>217</v>
      </c>
      <c r="AZ19" s="169">
        <f t="shared" si="21"/>
        <v>107.96019900497514</v>
      </c>
      <c r="BA19" s="165">
        <f t="shared" si="22"/>
        <v>16</v>
      </c>
      <c r="BB19" s="162">
        <v>1672.4770642201836</v>
      </c>
      <c r="BC19" s="161">
        <v>2069.6078431372548</v>
      </c>
      <c r="BD19" s="165">
        <f t="shared" si="23"/>
        <v>397.13077891707121</v>
      </c>
      <c r="BE19" s="161">
        <v>35</v>
      </c>
      <c r="BF19" s="161">
        <v>35</v>
      </c>
      <c r="BG19" s="164">
        <f t="shared" si="27"/>
        <v>100</v>
      </c>
      <c r="BH19" s="165">
        <f t="shared" si="28"/>
        <v>0</v>
      </c>
      <c r="BI19" s="161">
        <v>3488.1</v>
      </c>
      <c r="BJ19" s="161">
        <v>4825.8599999999997</v>
      </c>
      <c r="BK19" s="165">
        <f t="shared" si="29"/>
        <v>1337.7599999999998</v>
      </c>
    </row>
    <row r="20" spans="1:63" s="2" customFormat="1" ht="18" customHeight="1" x14ac:dyDescent="0.2">
      <c r="A20" s="221" t="s">
        <v>146</v>
      </c>
      <c r="B20" s="161">
        <v>548</v>
      </c>
      <c r="C20" s="162">
        <v>486</v>
      </c>
      <c r="D20" s="164">
        <f t="shared" si="0"/>
        <v>88.686131386861305</v>
      </c>
      <c r="E20" s="165">
        <f t="shared" si="1"/>
        <v>-62</v>
      </c>
      <c r="F20" s="161">
        <v>338</v>
      </c>
      <c r="G20" s="161">
        <v>284</v>
      </c>
      <c r="H20" s="164">
        <f t="shared" si="2"/>
        <v>84.023668639053255</v>
      </c>
      <c r="I20" s="165">
        <f t="shared" si="3"/>
        <v>-54</v>
      </c>
      <c r="J20" s="161">
        <v>473</v>
      </c>
      <c r="K20" s="161">
        <v>473</v>
      </c>
      <c r="L20" s="164">
        <f t="shared" si="4"/>
        <v>100</v>
      </c>
      <c r="M20" s="165">
        <f t="shared" si="5"/>
        <v>0</v>
      </c>
      <c r="N20" s="161">
        <v>253</v>
      </c>
      <c r="O20" s="161">
        <v>299</v>
      </c>
      <c r="P20" s="164">
        <f t="shared" si="6"/>
        <v>118.18181818181819</v>
      </c>
      <c r="Q20" s="165">
        <f t="shared" si="7"/>
        <v>46</v>
      </c>
      <c r="R20" s="161">
        <v>78</v>
      </c>
      <c r="S20" s="161">
        <v>62</v>
      </c>
      <c r="T20" s="169">
        <f t="shared" si="8"/>
        <v>79.487179487179489</v>
      </c>
      <c r="U20" s="165">
        <f t="shared" si="9"/>
        <v>-16</v>
      </c>
      <c r="V20" s="161">
        <v>1832</v>
      </c>
      <c r="W20" s="161">
        <v>1810</v>
      </c>
      <c r="X20" s="169">
        <f t="shared" si="10"/>
        <v>98.799126637554593</v>
      </c>
      <c r="Y20" s="165">
        <f t="shared" si="11"/>
        <v>-22</v>
      </c>
      <c r="Z20" s="161">
        <v>542</v>
      </c>
      <c r="AA20" s="161">
        <v>481</v>
      </c>
      <c r="AB20" s="169">
        <f t="shared" si="12"/>
        <v>88.745387453874542</v>
      </c>
      <c r="AC20" s="165">
        <f t="shared" si="13"/>
        <v>-61</v>
      </c>
      <c r="AD20" s="161">
        <v>694</v>
      </c>
      <c r="AE20" s="162">
        <v>529</v>
      </c>
      <c r="AF20" s="169">
        <f t="shared" si="24"/>
        <v>76.224783861671469</v>
      </c>
      <c r="AG20" s="165">
        <f t="shared" si="25"/>
        <v>-165</v>
      </c>
      <c r="AH20" s="161">
        <v>52</v>
      </c>
      <c r="AI20" s="161">
        <v>58</v>
      </c>
      <c r="AJ20" s="169">
        <f t="shared" si="14"/>
        <v>111.53846153846155</v>
      </c>
      <c r="AK20" s="165">
        <f t="shared" si="15"/>
        <v>6</v>
      </c>
      <c r="AL20" s="172">
        <v>136</v>
      </c>
      <c r="AM20" s="172">
        <v>139</v>
      </c>
      <c r="AN20" s="176">
        <f t="shared" si="26"/>
        <v>102.2</v>
      </c>
      <c r="AO20" s="177">
        <f t="shared" si="16"/>
        <v>3</v>
      </c>
      <c r="AP20" s="178">
        <v>443</v>
      </c>
      <c r="AQ20" s="223">
        <v>464</v>
      </c>
      <c r="AR20" s="224">
        <f t="shared" si="17"/>
        <v>104.7</v>
      </c>
      <c r="AS20" s="225">
        <f t="shared" si="18"/>
        <v>21</v>
      </c>
      <c r="AT20" s="161">
        <v>166</v>
      </c>
      <c r="AU20" s="161">
        <v>163</v>
      </c>
      <c r="AV20" s="169">
        <f t="shared" si="19"/>
        <v>98.192771084337352</v>
      </c>
      <c r="AW20" s="165">
        <f t="shared" si="20"/>
        <v>-3</v>
      </c>
      <c r="AX20" s="161">
        <v>140</v>
      </c>
      <c r="AY20" s="161">
        <v>149</v>
      </c>
      <c r="AZ20" s="169">
        <f t="shared" si="21"/>
        <v>106.42857142857143</v>
      </c>
      <c r="BA20" s="165">
        <f t="shared" si="22"/>
        <v>9</v>
      </c>
      <c r="BB20" s="162">
        <v>1729.7709923664122</v>
      </c>
      <c r="BC20" s="161">
        <v>2211.6666666666665</v>
      </c>
      <c r="BD20" s="165">
        <f t="shared" si="23"/>
        <v>481.89567430025431</v>
      </c>
      <c r="BE20" s="161">
        <v>19</v>
      </c>
      <c r="BF20" s="161">
        <v>17</v>
      </c>
      <c r="BG20" s="164">
        <f t="shared" si="27"/>
        <v>89.5</v>
      </c>
      <c r="BH20" s="165">
        <f t="shared" si="28"/>
        <v>-2</v>
      </c>
      <c r="BI20" s="161">
        <v>2984.3</v>
      </c>
      <c r="BJ20" s="161">
        <v>3942.47</v>
      </c>
      <c r="BK20" s="165">
        <f t="shared" si="29"/>
        <v>958.16999999999962</v>
      </c>
    </row>
    <row r="21" spans="1:63" s="2" customFormat="1" ht="18" customHeight="1" x14ac:dyDescent="0.25">
      <c r="A21" s="220" t="s">
        <v>145</v>
      </c>
      <c r="B21" s="161">
        <v>1242</v>
      </c>
      <c r="C21" s="162">
        <v>1161</v>
      </c>
      <c r="D21" s="164">
        <f t="shared" si="0"/>
        <v>93.478260869565219</v>
      </c>
      <c r="E21" s="165">
        <f t="shared" si="1"/>
        <v>-81</v>
      </c>
      <c r="F21" s="161">
        <v>626</v>
      </c>
      <c r="G21" s="161">
        <v>693</v>
      </c>
      <c r="H21" s="164">
        <f t="shared" si="2"/>
        <v>110.70287539936101</v>
      </c>
      <c r="I21" s="165">
        <f t="shared" si="3"/>
        <v>67</v>
      </c>
      <c r="J21" s="161">
        <v>1095</v>
      </c>
      <c r="K21" s="161">
        <v>1021</v>
      </c>
      <c r="L21" s="164">
        <f t="shared" si="4"/>
        <v>93.242009132420094</v>
      </c>
      <c r="M21" s="165">
        <f t="shared" si="5"/>
        <v>-74</v>
      </c>
      <c r="N21" s="161">
        <v>596</v>
      </c>
      <c r="O21" s="161">
        <v>595</v>
      </c>
      <c r="P21" s="164">
        <f t="shared" si="6"/>
        <v>99.832214765100673</v>
      </c>
      <c r="Q21" s="165">
        <f t="shared" si="7"/>
        <v>-1</v>
      </c>
      <c r="R21" s="161">
        <v>152</v>
      </c>
      <c r="S21" s="161">
        <v>74</v>
      </c>
      <c r="T21" s="169">
        <f t="shared" si="8"/>
        <v>48.684210526315788</v>
      </c>
      <c r="U21" s="165">
        <f t="shared" si="9"/>
        <v>-78</v>
      </c>
      <c r="V21" s="161">
        <v>4912</v>
      </c>
      <c r="W21" s="161">
        <v>5818</v>
      </c>
      <c r="X21" s="169">
        <f t="shared" si="10"/>
        <v>118.44462540716611</v>
      </c>
      <c r="Y21" s="165">
        <f t="shared" si="11"/>
        <v>906</v>
      </c>
      <c r="Z21" s="161">
        <v>1220</v>
      </c>
      <c r="AA21" s="161">
        <v>1145</v>
      </c>
      <c r="AB21" s="169">
        <f t="shared" si="12"/>
        <v>93.852459016393439</v>
      </c>
      <c r="AC21" s="165">
        <f t="shared" si="13"/>
        <v>-75</v>
      </c>
      <c r="AD21" s="161">
        <v>745</v>
      </c>
      <c r="AE21" s="162">
        <v>695</v>
      </c>
      <c r="AF21" s="169">
        <f t="shared" si="24"/>
        <v>93.288590604026851</v>
      </c>
      <c r="AG21" s="165">
        <f t="shared" si="25"/>
        <v>-50</v>
      </c>
      <c r="AH21" s="161">
        <v>188</v>
      </c>
      <c r="AI21" s="161">
        <v>135</v>
      </c>
      <c r="AJ21" s="169">
        <f t="shared" si="14"/>
        <v>71.808510638297875</v>
      </c>
      <c r="AK21" s="165">
        <f t="shared" si="15"/>
        <v>-53</v>
      </c>
      <c r="AL21" s="172">
        <v>228</v>
      </c>
      <c r="AM21" s="172">
        <v>234</v>
      </c>
      <c r="AN21" s="176">
        <f t="shared" si="26"/>
        <v>102.6</v>
      </c>
      <c r="AO21" s="177">
        <f t="shared" si="16"/>
        <v>6</v>
      </c>
      <c r="AP21" s="178">
        <v>1141</v>
      </c>
      <c r="AQ21" s="223">
        <v>1230</v>
      </c>
      <c r="AR21" s="224">
        <f t="shared" si="17"/>
        <v>107.8</v>
      </c>
      <c r="AS21" s="225">
        <f t="shared" si="18"/>
        <v>89</v>
      </c>
      <c r="AT21" s="161">
        <v>302</v>
      </c>
      <c r="AU21" s="161">
        <v>421</v>
      </c>
      <c r="AV21" s="169">
        <f t="shared" si="19"/>
        <v>139.40397350993376</v>
      </c>
      <c r="AW21" s="165">
        <f t="shared" si="20"/>
        <v>119</v>
      </c>
      <c r="AX21" s="161">
        <v>238</v>
      </c>
      <c r="AY21" s="161">
        <v>327</v>
      </c>
      <c r="AZ21" s="169">
        <f t="shared" si="21"/>
        <v>137.39495798319328</v>
      </c>
      <c r="BA21" s="165">
        <f t="shared" si="22"/>
        <v>89</v>
      </c>
      <c r="BB21" s="162">
        <v>1948.868778280543</v>
      </c>
      <c r="BC21" s="161">
        <v>2147.3684210526317</v>
      </c>
      <c r="BD21" s="165">
        <f t="shared" si="23"/>
        <v>198.49964277208869</v>
      </c>
      <c r="BE21" s="161">
        <v>35</v>
      </c>
      <c r="BF21" s="161">
        <v>35</v>
      </c>
      <c r="BG21" s="164">
        <f t="shared" si="27"/>
        <v>100</v>
      </c>
      <c r="BH21" s="165">
        <f t="shared" si="28"/>
        <v>0</v>
      </c>
      <c r="BI21" s="161">
        <v>3600</v>
      </c>
      <c r="BJ21" s="161">
        <v>4809.66</v>
      </c>
      <c r="BK21" s="165">
        <f t="shared" si="29"/>
        <v>1209.6599999999999</v>
      </c>
    </row>
    <row r="22" spans="1:63" s="2" customFormat="1" ht="18" customHeight="1" x14ac:dyDescent="0.25">
      <c r="A22" s="220" t="s">
        <v>144</v>
      </c>
      <c r="B22" s="161">
        <v>665</v>
      </c>
      <c r="C22" s="162">
        <v>620</v>
      </c>
      <c r="D22" s="164">
        <f t="shared" si="0"/>
        <v>93.233082706766908</v>
      </c>
      <c r="E22" s="165">
        <f t="shared" si="1"/>
        <v>-45</v>
      </c>
      <c r="F22" s="161">
        <v>386</v>
      </c>
      <c r="G22" s="161">
        <v>392</v>
      </c>
      <c r="H22" s="164">
        <f t="shared" si="2"/>
        <v>101.55440414507773</v>
      </c>
      <c r="I22" s="165">
        <f t="shared" si="3"/>
        <v>6</v>
      </c>
      <c r="J22" s="161">
        <v>502</v>
      </c>
      <c r="K22" s="161">
        <v>541</v>
      </c>
      <c r="L22" s="164">
        <f t="shared" si="4"/>
        <v>107.76892430278883</v>
      </c>
      <c r="M22" s="165">
        <f t="shared" si="5"/>
        <v>39</v>
      </c>
      <c r="N22" s="161">
        <v>139</v>
      </c>
      <c r="O22" s="161">
        <v>202</v>
      </c>
      <c r="P22" s="164">
        <f t="shared" si="6"/>
        <v>145.32374100719426</v>
      </c>
      <c r="Q22" s="165">
        <f t="shared" si="7"/>
        <v>63</v>
      </c>
      <c r="R22" s="161">
        <v>75</v>
      </c>
      <c r="S22" s="161">
        <v>15</v>
      </c>
      <c r="T22" s="169">
        <f t="shared" si="8"/>
        <v>20</v>
      </c>
      <c r="U22" s="165">
        <f t="shared" si="9"/>
        <v>-60</v>
      </c>
      <c r="V22" s="161">
        <v>1455</v>
      </c>
      <c r="W22" s="161">
        <v>1366</v>
      </c>
      <c r="X22" s="169">
        <f t="shared" si="10"/>
        <v>93.883161512027485</v>
      </c>
      <c r="Y22" s="165">
        <f t="shared" si="11"/>
        <v>-89</v>
      </c>
      <c r="Z22" s="161">
        <v>626</v>
      </c>
      <c r="AA22" s="161">
        <v>596</v>
      </c>
      <c r="AB22" s="169">
        <f t="shared" si="12"/>
        <v>95.2076677316294</v>
      </c>
      <c r="AC22" s="165">
        <f t="shared" si="13"/>
        <v>-30</v>
      </c>
      <c r="AD22" s="161">
        <v>547</v>
      </c>
      <c r="AE22" s="162">
        <v>452</v>
      </c>
      <c r="AF22" s="169">
        <f t="shared" si="24"/>
        <v>82.632541133455206</v>
      </c>
      <c r="AG22" s="165">
        <f t="shared" si="25"/>
        <v>-95</v>
      </c>
      <c r="AH22" s="161">
        <v>20</v>
      </c>
      <c r="AI22" s="161">
        <v>15</v>
      </c>
      <c r="AJ22" s="169">
        <f t="shared" si="14"/>
        <v>75</v>
      </c>
      <c r="AK22" s="165">
        <f t="shared" si="15"/>
        <v>-5</v>
      </c>
      <c r="AL22" s="172">
        <v>98</v>
      </c>
      <c r="AM22" s="172">
        <v>94</v>
      </c>
      <c r="AN22" s="176">
        <f t="shared" si="26"/>
        <v>95.9</v>
      </c>
      <c r="AO22" s="177">
        <f t="shared" si="16"/>
        <v>-4</v>
      </c>
      <c r="AP22" s="178">
        <v>473</v>
      </c>
      <c r="AQ22" s="161">
        <v>489</v>
      </c>
      <c r="AR22" s="169">
        <f t="shared" si="17"/>
        <v>103.4</v>
      </c>
      <c r="AS22" s="165">
        <f t="shared" si="18"/>
        <v>16</v>
      </c>
      <c r="AT22" s="161">
        <v>204</v>
      </c>
      <c r="AU22" s="161">
        <v>226</v>
      </c>
      <c r="AV22" s="169">
        <f t="shared" si="19"/>
        <v>110.78431372549021</v>
      </c>
      <c r="AW22" s="165">
        <f t="shared" si="20"/>
        <v>22</v>
      </c>
      <c r="AX22" s="161">
        <v>160</v>
      </c>
      <c r="AY22" s="161">
        <v>192</v>
      </c>
      <c r="AZ22" s="169">
        <f t="shared" si="21"/>
        <v>120</v>
      </c>
      <c r="BA22" s="165">
        <f t="shared" si="22"/>
        <v>32</v>
      </c>
      <c r="BB22" s="162">
        <v>1418.421052631579</v>
      </c>
      <c r="BC22" s="161">
        <v>1361.5384615384614</v>
      </c>
      <c r="BD22" s="165">
        <f t="shared" si="23"/>
        <v>-56.882591093117526</v>
      </c>
      <c r="BE22" s="161">
        <v>9</v>
      </c>
      <c r="BF22" s="161">
        <v>25</v>
      </c>
      <c r="BG22" s="164">
        <f t="shared" si="27"/>
        <v>277.8</v>
      </c>
      <c r="BH22" s="165">
        <f t="shared" si="28"/>
        <v>16</v>
      </c>
      <c r="BI22" s="161">
        <v>3288.9</v>
      </c>
      <c r="BJ22" s="161">
        <v>4049.88</v>
      </c>
      <c r="BK22" s="165">
        <f t="shared" si="29"/>
        <v>760.98</v>
      </c>
    </row>
    <row r="23" spans="1:63" s="2" customFormat="1" ht="18" customHeight="1" x14ac:dyDescent="0.25">
      <c r="A23" s="220" t="s">
        <v>143</v>
      </c>
      <c r="B23" s="161">
        <v>1625</v>
      </c>
      <c r="C23" s="162">
        <v>1420</v>
      </c>
      <c r="D23" s="164">
        <f t="shared" si="0"/>
        <v>87.384615384615387</v>
      </c>
      <c r="E23" s="165">
        <f t="shared" si="1"/>
        <v>-205</v>
      </c>
      <c r="F23" s="161">
        <v>865</v>
      </c>
      <c r="G23" s="161">
        <v>791</v>
      </c>
      <c r="H23" s="164">
        <f t="shared" si="2"/>
        <v>91.445086705202314</v>
      </c>
      <c r="I23" s="165">
        <f t="shared" si="3"/>
        <v>-74</v>
      </c>
      <c r="J23" s="161">
        <v>1166</v>
      </c>
      <c r="K23" s="161">
        <v>1179</v>
      </c>
      <c r="L23" s="164">
        <f t="shared" si="4"/>
        <v>101.11492281303602</v>
      </c>
      <c r="M23" s="165">
        <f t="shared" si="5"/>
        <v>13</v>
      </c>
      <c r="N23" s="161">
        <v>556</v>
      </c>
      <c r="O23" s="161">
        <v>602</v>
      </c>
      <c r="P23" s="164">
        <f t="shared" si="6"/>
        <v>108.27338129496403</v>
      </c>
      <c r="Q23" s="165">
        <f t="shared" si="7"/>
        <v>46</v>
      </c>
      <c r="R23" s="161">
        <v>180</v>
      </c>
      <c r="S23" s="161">
        <v>197</v>
      </c>
      <c r="T23" s="169">
        <f t="shared" si="8"/>
        <v>109.44444444444446</v>
      </c>
      <c r="U23" s="165">
        <f t="shared" si="9"/>
        <v>17</v>
      </c>
      <c r="V23" s="161">
        <v>3785</v>
      </c>
      <c r="W23" s="161">
        <v>3395</v>
      </c>
      <c r="X23" s="169">
        <f t="shared" si="10"/>
        <v>89.696169088507261</v>
      </c>
      <c r="Y23" s="165">
        <f t="shared" si="11"/>
        <v>-390</v>
      </c>
      <c r="Z23" s="161">
        <v>1608</v>
      </c>
      <c r="AA23" s="161">
        <v>1401</v>
      </c>
      <c r="AB23" s="169">
        <f t="shared" si="12"/>
        <v>87.126865671641795</v>
      </c>
      <c r="AC23" s="165">
        <f t="shared" si="13"/>
        <v>-207</v>
      </c>
      <c r="AD23" s="161">
        <v>1135</v>
      </c>
      <c r="AE23" s="162">
        <v>667</v>
      </c>
      <c r="AF23" s="169">
        <f t="shared" si="24"/>
        <v>58.766519823788542</v>
      </c>
      <c r="AG23" s="165">
        <f t="shared" si="25"/>
        <v>-468</v>
      </c>
      <c r="AH23" s="161">
        <v>183</v>
      </c>
      <c r="AI23" s="161">
        <v>161</v>
      </c>
      <c r="AJ23" s="169">
        <f t="shared" si="14"/>
        <v>87.978142076502735</v>
      </c>
      <c r="AK23" s="165">
        <f t="shared" si="15"/>
        <v>-22</v>
      </c>
      <c r="AL23" s="172">
        <v>239</v>
      </c>
      <c r="AM23" s="172">
        <v>254</v>
      </c>
      <c r="AN23" s="176">
        <f t="shared" si="26"/>
        <v>106.3</v>
      </c>
      <c r="AO23" s="177">
        <f t="shared" si="16"/>
        <v>15</v>
      </c>
      <c r="AP23" s="178">
        <v>1158</v>
      </c>
      <c r="AQ23" s="161">
        <v>1267</v>
      </c>
      <c r="AR23" s="169">
        <f t="shared" si="17"/>
        <v>109.4</v>
      </c>
      <c r="AS23" s="165">
        <f t="shared" si="18"/>
        <v>109</v>
      </c>
      <c r="AT23" s="161">
        <v>470</v>
      </c>
      <c r="AU23" s="161">
        <v>418</v>
      </c>
      <c r="AV23" s="169">
        <f t="shared" si="19"/>
        <v>88.936170212765958</v>
      </c>
      <c r="AW23" s="165">
        <f t="shared" si="20"/>
        <v>-52</v>
      </c>
      <c r="AX23" s="161">
        <v>401</v>
      </c>
      <c r="AY23" s="161">
        <v>353</v>
      </c>
      <c r="AZ23" s="169">
        <f t="shared" si="21"/>
        <v>88.029925187032418</v>
      </c>
      <c r="BA23" s="165">
        <f t="shared" si="22"/>
        <v>-48</v>
      </c>
      <c r="BB23" s="162">
        <v>1733.6601307189542</v>
      </c>
      <c r="BC23" s="161">
        <v>2115.2027027027025</v>
      </c>
      <c r="BD23" s="165">
        <f t="shared" si="23"/>
        <v>381.5425719837483</v>
      </c>
      <c r="BE23" s="161">
        <v>44</v>
      </c>
      <c r="BF23" s="161">
        <v>66</v>
      </c>
      <c r="BG23" s="164">
        <f t="shared" si="27"/>
        <v>150</v>
      </c>
      <c r="BH23" s="165">
        <f t="shared" si="28"/>
        <v>22</v>
      </c>
      <c r="BI23" s="161">
        <v>3525.2</v>
      </c>
      <c r="BJ23" s="161">
        <v>4386.8</v>
      </c>
      <c r="BK23" s="165">
        <f t="shared" si="29"/>
        <v>861.60000000000036</v>
      </c>
    </row>
    <row r="24" spans="1:63" s="2" customFormat="1" ht="0.75" customHeight="1" x14ac:dyDescent="0.25">
      <c r="A24" s="220"/>
      <c r="B24" s="161"/>
      <c r="C24" s="162"/>
      <c r="D24" s="164"/>
      <c r="E24" s="165"/>
      <c r="F24" s="161"/>
      <c r="G24" s="161">
        <v>0</v>
      </c>
      <c r="H24" s="164"/>
      <c r="I24" s="165"/>
      <c r="J24" s="161"/>
      <c r="K24" s="161"/>
      <c r="L24" s="164"/>
      <c r="M24" s="165"/>
      <c r="N24" s="161"/>
      <c r="O24" s="161">
        <v>0</v>
      </c>
      <c r="P24" s="164"/>
      <c r="Q24" s="165"/>
      <c r="R24" s="161"/>
      <c r="S24" s="161">
        <v>0</v>
      </c>
      <c r="T24" s="169"/>
      <c r="U24" s="165"/>
      <c r="V24" s="161"/>
      <c r="W24" s="161"/>
      <c r="X24" s="169"/>
      <c r="Y24" s="165"/>
      <c r="Z24" s="161"/>
      <c r="AA24" s="161"/>
      <c r="AB24" s="169"/>
      <c r="AC24" s="165"/>
      <c r="AD24" s="161"/>
      <c r="AE24" s="162"/>
      <c r="AF24" s="169"/>
      <c r="AG24" s="165"/>
      <c r="AH24" s="161"/>
      <c r="AI24" s="161"/>
      <c r="AJ24" s="169"/>
      <c r="AK24" s="165"/>
      <c r="AL24" s="172"/>
      <c r="AM24" s="172"/>
      <c r="AN24" s="176"/>
      <c r="AO24" s="177"/>
      <c r="AP24" s="178"/>
      <c r="AQ24" s="161"/>
      <c r="AR24" s="169"/>
      <c r="AS24" s="165"/>
      <c r="AT24" s="161"/>
      <c r="AU24" s="161"/>
      <c r="AV24" s="169"/>
      <c r="AW24" s="165"/>
      <c r="AX24" s="161"/>
      <c r="AY24" s="161"/>
      <c r="AZ24" s="169"/>
      <c r="BA24" s="165"/>
      <c r="BB24" s="162"/>
      <c r="BC24" s="161"/>
      <c r="BD24" s="165"/>
      <c r="BE24" s="161"/>
      <c r="BF24" s="161"/>
      <c r="BG24" s="164"/>
      <c r="BH24" s="165"/>
      <c r="BI24" s="161"/>
      <c r="BJ24" s="161">
        <v>0</v>
      </c>
      <c r="BK24" s="165"/>
    </row>
    <row r="25" spans="1:63" s="2" customFormat="1" ht="18" customHeight="1" x14ac:dyDescent="0.25">
      <c r="A25" s="220" t="s">
        <v>142</v>
      </c>
      <c r="B25" s="161">
        <v>1354</v>
      </c>
      <c r="C25" s="162">
        <v>1260</v>
      </c>
      <c r="D25" s="164">
        <f t="shared" si="0"/>
        <v>93.057607090103403</v>
      </c>
      <c r="E25" s="165">
        <f t="shared" si="1"/>
        <v>-94</v>
      </c>
      <c r="F25" s="161">
        <v>861</v>
      </c>
      <c r="G25" s="161">
        <v>829</v>
      </c>
      <c r="H25" s="164">
        <f t="shared" si="2"/>
        <v>96.283391405342627</v>
      </c>
      <c r="I25" s="165">
        <f t="shared" si="3"/>
        <v>-32</v>
      </c>
      <c r="J25" s="161">
        <v>1770</v>
      </c>
      <c r="K25" s="161">
        <v>1797</v>
      </c>
      <c r="L25" s="164">
        <f t="shared" si="4"/>
        <v>101.52542372881356</v>
      </c>
      <c r="M25" s="165">
        <f t="shared" si="5"/>
        <v>27</v>
      </c>
      <c r="N25" s="161">
        <v>1234</v>
      </c>
      <c r="O25" s="161">
        <v>1254</v>
      </c>
      <c r="P25" s="164">
        <f t="shared" si="6"/>
        <v>101.62074554294975</v>
      </c>
      <c r="Q25" s="165">
        <f t="shared" si="7"/>
        <v>20</v>
      </c>
      <c r="R25" s="161">
        <v>250</v>
      </c>
      <c r="S25" s="161">
        <v>142</v>
      </c>
      <c r="T25" s="169">
        <f t="shared" si="8"/>
        <v>56.8</v>
      </c>
      <c r="U25" s="165">
        <f t="shared" si="9"/>
        <v>-108</v>
      </c>
      <c r="V25" s="161">
        <v>5622</v>
      </c>
      <c r="W25" s="161">
        <v>5251</v>
      </c>
      <c r="X25" s="169">
        <f t="shared" si="10"/>
        <v>93.400924937744577</v>
      </c>
      <c r="Y25" s="165">
        <f t="shared" si="11"/>
        <v>-371</v>
      </c>
      <c r="Z25" s="161">
        <v>1324</v>
      </c>
      <c r="AA25" s="161">
        <v>1241</v>
      </c>
      <c r="AB25" s="169">
        <f t="shared" si="12"/>
        <v>93.731117824773406</v>
      </c>
      <c r="AC25" s="165">
        <f t="shared" si="13"/>
        <v>-83</v>
      </c>
      <c r="AD25" s="161">
        <v>2220</v>
      </c>
      <c r="AE25" s="162">
        <v>1957</v>
      </c>
      <c r="AF25" s="169">
        <f t="shared" si="24"/>
        <v>88.153153153153156</v>
      </c>
      <c r="AG25" s="165">
        <f t="shared" si="25"/>
        <v>-263</v>
      </c>
      <c r="AH25" s="161">
        <v>238</v>
      </c>
      <c r="AI25" s="161">
        <v>104</v>
      </c>
      <c r="AJ25" s="169">
        <f t="shared" si="14"/>
        <v>43.69747899159664</v>
      </c>
      <c r="AK25" s="165">
        <f t="shared" si="15"/>
        <v>-134</v>
      </c>
      <c r="AL25" s="172">
        <v>407</v>
      </c>
      <c r="AM25" s="172">
        <v>422</v>
      </c>
      <c r="AN25" s="176">
        <f t="shared" si="26"/>
        <v>103.7</v>
      </c>
      <c r="AO25" s="177">
        <f t="shared" si="16"/>
        <v>15</v>
      </c>
      <c r="AP25" s="178">
        <v>2310</v>
      </c>
      <c r="AQ25" s="161">
        <v>2846</v>
      </c>
      <c r="AR25" s="169">
        <f t="shared" si="17"/>
        <v>123.2</v>
      </c>
      <c r="AS25" s="165">
        <f t="shared" si="18"/>
        <v>536</v>
      </c>
      <c r="AT25" s="161">
        <v>350</v>
      </c>
      <c r="AU25" s="161">
        <v>321</v>
      </c>
      <c r="AV25" s="169">
        <f t="shared" si="19"/>
        <v>91.714285714285708</v>
      </c>
      <c r="AW25" s="165">
        <f t="shared" si="20"/>
        <v>-29</v>
      </c>
      <c r="AX25" s="161">
        <v>299</v>
      </c>
      <c r="AY25" s="161">
        <v>259</v>
      </c>
      <c r="AZ25" s="169">
        <f t="shared" si="21"/>
        <v>86.62207357859532</v>
      </c>
      <c r="BA25" s="165">
        <f t="shared" si="22"/>
        <v>-40</v>
      </c>
      <c r="BB25" s="162">
        <v>2432.9113924050635</v>
      </c>
      <c r="BC25" s="161">
        <v>2486.8020304568527</v>
      </c>
      <c r="BD25" s="165">
        <f t="shared" si="23"/>
        <v>53.89063805178921</v>
      </c>
      <c r="BE25" s="161">
        <v>51</v>
      </c>
      <c r="BF25" s="161">
        <v>77</v>
      </c>
      <c r="BG25" s="164">
        <f t="shared" si="27"/>
        <v>151</v>
      </c>
      <c r="BH25" s="165">
        <f t="shared" si="28"/>
        <v>26</v>
      </c>
      <c r="BI25" s="161">
        <v>3728.5</v>
      </c>
      <c r="BJ25" s="161">
        <v>4421.97</v>
      </c>
      <c r="BK25" s="165">
        <f t="shared" si="29"/>
        <v>693.47000000000025</v>
      </c>
    </row>
    <row r="26" spans="1:63" s="2" customFormat="1" ht="18" customHeight="1" x14ac:dyDescent="0.25">
      <c r="A26" s="220" t="s">
        <v>141</v>
      </c>
      <c r="B26" s="161">
        <v>1147</v>
      </c>
      <c r="C26" s="162">
        <v>871</v>
      </c>
      <c r="D26" s="164">
        <f t="shared" si="0"/>
        <v>75.937227550130785</v>
      </c>
      <c r="E26" s="165">
        <f t="shared" si="1"/>
        <v>-276</v>
      </c>
      <c r="F26" s="161">
        <v>683</v>
      </c>
      <c r="G26" s="161">
        <v>549</v>
      </c>
      <c r="H26" s="164">
        <f t="shared" si="2"/>
        <v>80.380673499267942</v>
      </c>
      <c r="I26" s="165">
        <f t="shared" si="3"/>
        <v>-134</v>
      </c>
      <c r="J26" s="161">
        <v>869</v>
      </c>
      <c r="K26" s="161">
        <v>862</v>
      </c>
      <c r="L26" s="164">
        <f t="shared" si="4"/>
        <v>99.194476409666294</v>
      </c>
      <c r="M26" s="165">
        <f t="shared" si="5"/>
        <v>-7</v>
      </c>
      <c r="N26" s="161">
        <v>551</v>
      </c>
      <c r="O26" s="161">
        <v>614</v>
      </c>
      <c r="P26" s="164">
        <f t="shared" si="6"/>
        <v>111.43375680580763</v>
      </c>
      <c r="Q26" s="165">
        <f t="shared" si="7"/>
        <v>63</v>
      </c>
      <c r="R26" s="161">
        <v>118</v>
      </c>
      <c r="S26" s="161">
        <v>74</v>
      </c>
      <c r="T26" s="169">
        <f t="shared" si="8"/>
        <v>62.711864406779661</v>
      </c>
      <c r="U26" s="165">
        <f t="shared" si="9"/>
        <v>-44</v>
      </c>
      <c r="V26" s="161">
        <v>3333</v>
      </c>
      <c r="W26" s="161">
        <v>3860</v>
      </c>
      <c r="X26" s="169">
        <f t="shared" si="10"/>
        <v>115.8115811581158</v>
      </c>
      <c r="Y26" s="165">
        <f t="shared" si="11"/>
        <v>527</v>
      </c>
      <c r="Z26" s="161">
        <v>1144</v>
      </c>
      <c r="AA26" s="161">
        <v>864</v>
      </c>
      <c r="AB26" s="169">
        <f t="shared" si="12"/>
        <v>75.52447552447552</v>
      </c>
      <c r="AC26" s="165">
        <f t="shared" si="13"/>
        <v>-280</v>
      </c>
      <c r="AD26" s="161">
        <v>1252</v>
      </c>
      <c r="AE26" s="162">
        <v>1726</v>
      </c>
      <c r="AF26" s="169">
        <f t="shared" si="24"/>
        <v>137.85942492012779</v>
      </c>
      <c r="AG26" s="165">
        <f t="shared" si="25"/>
        <v>474</v>
      </c>
      <c r="AH26" s="161">
        <v>155</v>
      </c>
      <c r="AI26" s="161">
        <v>145</v>
      </c>
      <c r="AJ26" s="169">
        <f t="shared" si="14"/>
        <v>93.548387096774192</v>
      </c>
      <c r="AK26" s="165">
        <f t="shared" si="15"/>
        <v>-10</v>
      </c>
      <c r="AL26" s="172">
        <v>209</v>
      </c>
      <c r="AM26" s="172">
        <v>211</v>
      </c>
      <c r="AN26" s="176">
        <f t="shared" si="26"/>
        <v>101</v>
      </c>
      <c r="AO26" s="177">
        <f t="shared" si="16"/>
        <v>2</v>
      </c>
      <c r="AP26" s="178">
        <v>854</v>
      </c>
      <c r="AQ26" s="161">
        <v>834</v>
      </c>
      <c r="AR26" s="169">
        <f t="shared" si="17"/>
        <v>97.7</v>
      </c>
      <c r="AS26" s="165">
        <f t="shared" si="18"/>
        <v>-20</v>
      </c>
      <c r="AT26" s="161">
        <v>281</v>
      </c>
      <c r="AU26" s="161">
        <v>260</v>
      </c>
      <c r="AV26" s="169">
        <f t="shared" si="19"/>
        <v>92.52669039145907</v>
      </c>
      <c r="AW26" s="165">
        <f t="shared" si="20"/>
        <v>-21</v>
      </c>
      <c r="AX26" s="161">
        <v>257</v>
      </c>
      <c r="AY26" s="161">
        <v>237</v>
      </c>
      <c r="AZ26" s="169">
        <f t="shared" si="21"/>
        <v>92.217898832684824</v>
      </c>
      <c r="BA26" s="165">
        <f t="shared" si="22"/>
        <v>-20</v>
      </c>
      <c r="BB26" s="162">
        <v>1867.7611940298507</v>
      </c>
      <c r="BC26" s="161">
        <v>2132.3529411764707</v>
      </c>
      <c r="BD26" s="165">
        <f t="shared" si="23"/>
        <v>264.59174714662004</v>
      </c>
      <c r="BE26" s="161">
        <v>16</v>
      </c>
      <c r="BF26" s="161">
        <v>17</v>
      </c>
      <c r="BG26" s="164">
        <f t="shared" si="27"/>
        <v>106.3</v>
      </c>
      <c r="BH26" s="165">
        <f t="shared" si="28"/>
        <v>1</v>
      </c>
      <c r="BI26" s="161">
        <v>3481.5</v>
      </c>
      <c r="BJ26" s="161">
        <v>4840.24</v>
      </c>
      <c r="BK26" s="165">
        <f t="shared" si="29"/>
        <v>1358.7399999999998</v>
      </c>
    </row>
    <row r="27" spans="1:63" s="2" customFormat="1" ht="18" customHeight="1" x14ac:dyDescent="0.25">
      <c r="A27" s="220" t="s">
        <v>116</v>
      </c>
      <c r="B27" s="161">
        <v>4896</v>
      </c>
      <c r="C27" s="162">
        <v>4390</v>
      </c>
      <c r="D27" s="164">
        <f t="shared" si="0"/>
        <v>89.665032679738559</v>
      </c>
      <c r="E27" s="165">
        <f t="shared" si="1"/>
        <v>-506</v>
      </c>
      <c r="F27" s="161">
        <v>3409</v>
      </c>
      <c r="G27" s="161">
        <v>3041</v>
      </c>
      <c r="H27" s="164">
        <f t="shared" si="2"/>
        <v>89.205045467879145</v>
      </c>
      <c r="I27" s="165">
        <f t="shared" si="3"/>
        <v>-368</v>
      </c>
      <c r="J27" s="161">
        <v>6136</v>
      </c>
      <c r="K27" s="161">
        <v>7153</v>
      </c>
      <c r="L27" s="164">
        <f t="shared" si="4"/>
        <v>116.57431551499349</v>
      </c>
      <c r="M27" s="165">
        <f t="shared" si="5"/>
        <v>1017</v>
      </c>
      <c r="N27" s="161">
        <v>4314</v>
      </c>
      <c r="O27" s="161">
        <v>5888</v>
      </c>
      <c r="P27" s="164">
        <f t="shared" si="6"/>
        <v>136.48585999072787</v>
      </c>
      <c r="Q27" s="165">
        <f t="shared" si="7"/>
        <v>1574</v>
      </c>
      <c r="R27" s="161">
        <v>1218</v>
      </c>
      <c r="S27" s="161">
        <v>604</v>
      </c>
      <c r="T27" s="169">
        <f t="shared" si="8"/>
        <v>49.589490968801314</v>
      </c>
      <c r="U27" s="165">
        <f t="shared" si="9"/>
        <v>-614</v>
      </c>
      <c r="V27" s="161">
        <v>14907</v>
      </c>
      <c r="W27" s="161">
        <v>18670</v>
      </c>
      <c r="X27" s="169">
        <f t="shared" si="10"/>
        <v>125.24317434762193</v>
      </c>
      <c r="Y27" s="165">
        <f t="shared" si="11"/>
        <v>3763</v>
      </c>
      <c r="Z27" s="161">
        <v>4735</v>
      </c>
      <c r="AA27" s="161">
        <v>4287</v>
      </c>
      <c r="AB27" s="169">
        <f t="shared" si="12"/>
        <v>90.538542766631465</v>
      </c>
      <c r="AC27" s="165">
        <f t="shared" si="13"/>
        <v>-448</v>
      </c>
      <c r="AD27" s="161">
        <v>3864</v>
      </c>
      <c r="AE27" s="162">
        <v>5042</v>
      </c>
      <c r="AF27" s="169">
        <f t="shared" si="24"/>
        <v>130.4865424430642</v>
      </c>
      <c r="AG27" s="165">
        <f t="shared" si="25"/>
        <v>1178</v>
      </c>
      <c r="AH27" s="161">
        <v>210</v>
      </c>
      <c r="AI27" s="161">
        <v>329</v>
      </c>
      <c r="AJ27" s="169">
        <f t="shared" si="14"/>
        <v>156.66666666666666</v>
      </c>
      <c r="AK27" s="165">
        <f t="shared" si="15"/>
        <v>119</v>
      </c>
      <c r="AL27" s="172">
        <v>2557</v>
      </c>
      <c r="AM27" s="172">
        <v>2659</v>
      </c>
      <c r="AN27" s="176">
        <f t="shared" si="26"/>
        <v>104</v>
      </c>
      <c r="AO27" s="177">
        <f t="shared" si="16"/>
        <v>102</v>
      </c>
      <c r="AP27" s="178">
        <v>18193</v>
      </c>
      <c r="AQ27" s="161">
        <v>18945</v>
      </c>
      <c r="AR27" s="169">
        <f t="shared" si="17"/>
        <v>104.1</v>
      </c>
      <c r="AS27" s="165">
        <f t="shared" si="18"/>
        <v>752</v>
      </c>
      <c r="AT27" s="161">
        <v>1365</v>
      </c>
      <c r="AU27" s="161">
        <v>1526</v>
      </c>
      <c r="AV27" s="169">
        <f t="shared" si="19"/>
        <v>111.7948717948718</v>
      </c>
      <c r="AW27" s="165">
        <f t="shared" si="20"/>
        <v>161</v>
      </c>
      <c r="AX27" s="161">
        <v>1004</v>
      </c>
      <c r="AY27" s="161">
        <v>1110</v>
      </c>
      <c r="AZ27" s="169">
        <f t="shared" si="21"/>
        <v>110.55776892430278</v>
      </c>
      <c r="BA27" s="165">
        <f t="shared" si="22"/>
        <v>106</v>
      </c>
      <c r="BB27" s="162">
        <v>2548.3365949119375</v>
      </c>
      <c r="BC27" s="161">
        <v>2778.7510841283606</v>
      </c>
      <c r="BD27" s="165">
        <f t="shared" si="23"/>
        <v>230.41448921642314</v>
      </c>
      <c r="BE27" s="161">
        <v>1517</v>
      </c>
      <c r="BF27" s="161">
        <v>1704</v>
      </c>
      <c r="BG27" s="164">
        <f t="shared" si="27"/>
        <v>112.3</v>
      </c>
      <c r="BH27" s="165">
        <f t="shared" si="28"/>
        <v>187</v>
      </c>
      <c r="BI27" s="161">
        <v>4283.6000000000004</v>
      </c>
      <c r="BJ27" s="161">
        <v>5561.1</v>
      </c>
      <c r="BK27" s="165">
        <f t="shared" si="29"/>
        <v>1277.5</v>
      </c>
    </row>
    <row r="28" spans="1:63" s="5" customFormat="1" x14ac:dyDescent="0.2">
      <c r="A28" s="166"/>
      <c r="B28" s="166"/>
      <c r="C28" s="166"/>
      <c r="D28" s="166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79"/>
      <c r="AQ28" s="179"/>
      <c r="AR28" s="179"/>
      <c r="AS28" s="180"/>
      <c r="AT28" s="166"/>
      <c r="AU28" s="166"/>
      <c r="AV28" s="166"/>
      <c r="AW28" s="166"/>
      <c r="AX28" s="166"/>
      <c r="AY28" s="166"/>
      <c r="AZ28" s="166"/>
      <c r="BA28" s="181"/>
      <c r="BB28" s="166"/>
      <c r="BC28" s="181"/>
      <c r="BD28" s="166"/>
      <c r="BE28" s="166"/>
      <c r="BF28" s="166"/>
      <c r="BG28" s="166"/>
      <c r="BH28" s="166"/>
      <c r="BI28" s="166"/>
      <c r="BJ28" s="166"/>
      <c r="BK28" s="166"/>
    </row>
    <row r="29" spans="1:63" s="5" customFormat="1" x14ac:dyDescent="0.2">
      <c r="A29" s="166"/>
      <c r="B29" s="166"/>
      <c r="C29" s="166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79"/>
      <c r="AQ29" s="179"/>
      <c r="AR29" s="179"/>
      <c r="AS29" s="180"/>
      <c r="AT29" s="166"/>
      <c r="AU29" s="166"/>
      <c r="AV29" s="166"/>
      <c r="AW29" s="166"/>
      <c r="AX29" s="166"/>
      <c r="AY29" s="166"/>
      <c r="AZ29" s="166"/>
      <c r="BA29" s="181"/>
      <c r="BB29" s="181"/>
      <c r="BC29" s="181"/>
      <c r="BD29" s="166"/>
      <c r="BE29" s="166"/>
      <c r="BF29" s="166"/>
      <c r="BG29" s="166"/>
      <c r="BH29" s="166"/>
      <c r="BI29" s="166"/>
      <c r="BJ29" s="166"/>
      <c r="BK29" s="166"/>
    </row>
    <row r="30" spans="1:63" s="5" customFormat="1" x14ac:dyDescent="0.2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7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</row>
    <row r="31" spans="1:63" s="5" customFormat="1" x14ac:dyDescent="0.2">
      <c r="A31" s="166"/>
      <c r="B31" s="166"/>
      <c r="C31" s="166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81"/>
      <c r="AT31" s="166"/>
      <c r="AU31" s="166"/>
      <c r="AV31" s="166"/>
      <c r="AW31" s="166"/>
      <c r="AX31" s="166"/>
      <c r="AY31" s="166"/>
      <c r="AZ31" s="166"/>
      <c r="BA31" s="181"/>
      <c r="BB31" s="181"/>
      <c r="BC31" s="181"/>
      <c r="BD31" s="166"/>
      <c r="BE31" s="166"/>
      <c r="BF31" s="166"/>
      <c r="BG31" s="166"/>
      <c r="BH31" s="166"/>
      <c r="BI31" s="166"/>
      <c r="BJ31" s="166"/>
      <c r="BK31" s="166"/>
    </row>
    <row r="32" spans="1:63" s="5" customFormat="1" x14ac:dyDescent="0.2">
      <c r="A32" s="166"/>
      <c r="B32" s="166"/>
      <c r="C32" s="166"/>
      <c r="D32" s="166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81"/>
      <c r="BB32" s="181"/>
      <c r="BC32" s="181"/>
      <c r="BD32" s="166"/>
      <c r="BE32" s="166"/>
      <c r="BF32" s="166"/>
      <c r="BG32" s="166"/>
      <c r="BH32" s="166"/>
      <c r="BI32" s="166"/>
      <c r="BJ32" s="166"/>
      <c r="BK32" s="166"/>
    </row>
    <row r="33" spans="1:63" s="5" customFormat="1" x14ac:dyDescent="0.2">
      <c r="A33" s="166"/>
      <c r="B33" s="166"/>
      <c r="C33" s="166"/>
      <c r="D33" s="166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</row>
    <row r="34" spans="1:63" s="5" customFormat="1" x14ac:dyDescent="0.2">
      <c r="A34" s="166"/>
      <c r="B34" s="166"/>
      <c r="C34" s="166"/>
      <c r="D34" s="166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</row>
    <row r="35" spans="1:63" s="5" customFormat="1" x14ac:dyDescent="0.2">
      <c r="A35" s="166"/>
      <c r="B35" s="166"/>
      <c r="C35" s="166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</row>
    <row r="36" spans="1:63" s="5" customFormat="1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</row>
    <row r="37" spans="1:63" s="5" customFormat="1" x14ac:dyDescent="0.2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</row>
    <row r="38" spans="1:63" s="5" customFormat="1" x14ac:dyDescent="0.2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</row>
    <row r="39" spans="1:63" s="5" customFormat="1" x14ac:dyDescent="0.2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</row>
    <row r="40" spans="1:63" s="5" customFormat="1" x14ac:dyDescent="0.2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</row>
    <row r="41" spans="1:63" s="5" customFormat="1" x14ac:dyDescent="0.2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</row>
    <row r="42" spans="1:63" s="5" customFormat="1" x14ac:dyDescent="0.2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</row>
    <row r="43" spans="1:63" s="5" customFormat="1" x14ac:dyDescent="0.2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</row>
    <row r="44" spans="1:63" s="5" customFormat="1" x14ac:dyDescent="0.2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</row>
    <row r="45" spans="1:63" s="5" customFormat="1" x14ac:dyDescent="0.2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</row>
    <row r="46" spans="1:63" s="5" customFormat="1" x14ac:dyDescent="0.2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</row>
    <row r="47" spans="1:63" s="5" customFormat="1" x14ac:dyDescent="0.2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</row>
    <row r="48" spans="1:63" s="5" customFormat="1" x14ac:dyDescent="0.2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</row>
    <row r="49" spans="1:63" s="5" customFormat="1" x14ac:dyDescent="0.2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</row>
    <row r="50" spans="1:63" s="5" customFormat="1" x14ac:dyDescent="0.2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</row>
    <row r="51" spans="1:63" s="5" customFormat="1" x14ac:dyDescent="0.2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</row>
    <row r="52" spans="1:63" s="5" customFormat="1" x14ac:dyDescent="0.2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</row>
    <row r="53" spans="1:63" s="5" customFormat="1" x14ac:dyDescent="0.2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</row>
    <row r="54" spans="1:63" s="5" customFormat="1" x14ac:dyDescent="0.2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</row>
    <row r="55" spans="1:63" s="2" customFormat="1" x14ac:dyDescent="0.2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</row>
    <row r="56" spans="1:63" s="2" customFormat="1" x14ac:dyDescent="0.2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</row>
    <row r="57" spans="1:63" s="2" customFormat="1" x14ac:dyDescent="0.2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</row>
    <row r="58" spans="1:63" s="2" customFormat="1" x14ac:dyDescent="0.2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</row>
    <row r="59" spans="1:63" s="2" customFormat="1" x14ac:dyDescent="0.2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</row>
    <row r="60" spans="1:63" s="2" customFormat="1" x14ac:dyDescent="0.2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</row>
    <row r="61" spans="1:63" s="2" customFormat="1" x14ac:dyDescent="0.2">
      <c r="A61" s="166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</row>
    <row r="62" spans="1:63" s="2" customFormat="1" x14ac:dyDescent="0.2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</row>
    <row r="63" spans="1:63" s="2" customFormat="1" x14ac:dyDescent="0.2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</row>
    <row r="64" spans="1:63" s="2" customFormat="1" x14ac:dyDescent="0.2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</row>
    <row r="65" spans="1:63" s="2" customFormat="1" x14ac:dyDescent="0.2">
      <c r="A65" s="166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</row>
    <row r="66" spans="1:63" s="2" customFormat="1" x14ac:dyDescent="0.2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</row>
    <row r="67" spans="1:63" s="2" customFormat="1" x14ac:dyDescent="0.2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</row>
    <row r="68" spans="1:63" s="2" customFormat="1" x14ac:dyDescent="0.2">
      <c r="A68" s="166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</row>
    <row r="69" spans="1:63" s="2" customFormat="1" x14ac:dyDescent="0.2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</row>
    <row r="70" spans="1:63" s="2" customFormat="1" x14ac:dyDescent="0.2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</row>
    <row r="71" spans="1:63" s="2" customFormat="1" x14ac:dyDescent="0.2">
      <c r="A71" s="1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</row>
    <row r="72" spans="1:63" s="2" customFormat="1" x14ac:dyDescent="0.2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</row>
    <row r="73" spans="1:63" s="2" customFormat="1" x14ac:dyDescent="0.2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</row>
    <row r="74" spans="1:63" s="2" customFormat="1" x14ac:dyDescent="0.2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</row>
    <row r="75" spans="1:63" s="2" customFormat="1" x14ac:dyDescent="0.2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</row>
    <row r="76" spans="1:63" s="2" customFormat="1" x14ac:dyDescent="0.2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</row>
    <row r="77" spans="1:63" s="2" customFormat="1" x14ac:dyDescent="0.2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</row>
    <row r="78" spans="1:63" s="2" customFormat="1" x14ac:dyDescent="0.2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</row>
    <row r="79" spans="1:63" s="2" customFormat="1" x14ac:dyDescent="0.2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</row>
    <row r="80" spans="1:63" s="2" customFormat="1" x14ac:dyDescent="0.2">
      <c r="A80" s="166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</row>
    <row r="81" spans="1:63" s="2" customFormat="1" x14ac:dyDescent="0.2">
      <c r="A81" s="166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</row>
    <row r="82" spans="1:63" s="2" customFormat="1" x14ac:dyDescent="0.2">
      <c r="A82" s="166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</row>
    <row r="83" spans="1:63" s="2" customFormat="1" x14ac:dyDescent="0.2">
      <c r="A83" s="166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</row>
    <row r="84" spans="1:63" s="2" customFormat="1" x14ac:dyDescent="0.2">
      <c r="A84" s="166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</row>
    <row r="85" spans="1:63" s="2" customFormat="1" x14ac:dyDescent="0.2">
      <c r="A85" s="166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</row>
    <row r="86" spans="1:63" s="2" customFormat="1" x14ac:dyDescent="0.2">
      <c r="A86" s="166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</row>
    <row r="87" spans="1:63" s="2" customFormat="1" x14ac:dyDescent="0.2">
      <c r="A87" s="166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</row>
    <row r="88" spans="1:63" s="2" customFormat="1" x14ac:dyDescent="0.2">
      <c r="A88" s="166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</row>
    <row r="89" spans="1:63" s="2" customFormat="1" x14ac:dyDescent="0.2">
      <c r="A89" s="166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</row>
    <row r="90" spans="1:63" s="2" customFormat="1" x14ac:dyDescent="0.2">
      <c r="A90" s="166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</row>
    <row r="91" spans="1:63" s="2" customFormat="1" x14ac:dyDescent="0.2">
      <c r="A91" s="166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</row>
    <row r="92" spans="1:63" s="2" customFormat="1" x14ac:dyDescent="0.2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</row>
    <row r="93" spans="1:63" s="2" customFormat="1" x14ac:dyDescent="0.2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</row>
    <row r="94" spans="1:63" s="2" customFormat="1" x14ac:dyDescent="0.2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</row>
    <row r="95" spans="1:63" s="2" customFormat="1" x14ac:dyDescent="0.2">
      <c r="A95" s="166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</row>
    <row r="96" spans="1:63" s="2" customFormat="1" x14ac:dyDescent="0.2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6"/>
    </row>
    <row r="97" spans="1:63" s="2" customFormat="1" x14ac:dyDescent="0.2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</row>
    <row r="98" spans="1:63" s="2" customFormat="1" x14ac:dyDescent="0.2">
      <c r="A98" s="166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</row>
    <row r="99" spans="1:63" s="2" customFormat="1" x14ac:dyDescent="0.2">
      <c r="A99" s="166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</row>
    <row r="100" spans="1:63" s="2" customFormat="1" x14ac:dyDescent="0.2">
      <c r="A100" s="166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</row>
    <row r="101" spans="1:63" s="2" customFormat="1" x14ac:dyDescent="0.2">
      <c r="A101" s="166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</row>
    <row r="102" spans="1:63" s="2" customFormat="1" x14ac:dyDescent="0.2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</row>
    <row r="103" spans="1:63" s="2" customFormat="1" x14ac:dyDescent="0.2">
      <c r="A103" s="166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</row>
    <row r="104" spans="1:63" s="2" customFormat="1" x14ac:dyDescent="0.2">
      <c r="A104" s="166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</row>
    <row r="105" spans="1:63" s="2" customFormat="1" x14ac:dyDescent="0.2">
      <c r="A105" s="166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</row>
    <row r="106" spans="1:63" s="2" customFormat="1" x14ac:dyDescent="0.2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</row>
    <row r="107" spans="1:63" s="2" customFormat="1" x14ac:dyDescent="0.2">
      <c r="A107" s="166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</row>
    <row r="108" spans="1:63" s="2" customFormat="1" x14ac:dyDescent="0.2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</row>
    <row r="109" spans="1:63" s="2" customFormat="1" x14ac:dyDescent="0.2">
      <c r="A109" s="166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</row>
    <row r="110" spans="1:63" s="2" customFormat="1" x14ac:dyDescent="0.2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6"/>
    </row>
    <row r="111" spans="1:63" s="2" customFormat="1" x14ac:dyDescent="0.2">
      <c r="A111" s="166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</row>
    <row r="112" spans="1:63" s="2" customFormat="1" x14ac:dyDescent="0.2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</row>
    <row r="113" spans="1:63" s="2" customFormat="1" x14ac:dyDescent="0.2">
      <c r="A113" s="166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</row>
    <row r="114" spans="1:63" s="2" customFormat="1" x14ac:dyDescent="0.2">
      <c r="A114" s="166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  <c r="BI114" s="166"/>
      <c r="BJ114" s="166"/>
      <c r="BK114" s="166"/>
    </row>
    <row r="115" spans="1:63" s="2" customFormat="1" x14ac:dyDescent="0.2">
      <c r="A115" s="166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</row>
    <row r="116" spans="1:63" s="2" customFormat="1" x14ac:dyDescent="0.2">
      <c r="A116" s="166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</row>
    <row r="117" spans="1:63" s="2" customFormat="1" x14ac:dyDescent="0.2">
      <c r="A117" s="166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</row>
    <row r="118" spans="1:63" s="2" customFormat="1" x14ac:dyDescent="0.2">
      <c r="A118" s="166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</row>
    <row r="119" spans="1:63" s="2" customFormat="1" x14ac:dyDescent="0.2">
      <c r="A119" s="166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</row>
    <row r="120" spans="1:63" s="2" customFormat="1" x14ac:dyDescent="0.2">
      <c r="A120" s="166"/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</row>
    <row r="121" spans="1:63" s="2" customFormat="1" x14ac:dyDescent="0.2">
      <c r="A121" s="166"/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</row>
    <row r="122" spans="1:63" s="2" customFormat="1" x14ac:dyDescent="0.2">
      <c r="A122" s="166"/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</row>
    <row r="123" spans="1:63" s="2" customFormat="1" x14ac:dyDescent="0.2">
      <c r="A123" s="166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</row>
    <row r="124" spans="1:63" s="2" customFormat="1" x14ac:dyDescent="0.2">
      <c r="A124" s="166"/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  <c r="BI124" s="166"/>
      <c r="BJ124" s="166"/>
      <c r="BK124" s="166"/>
    </row>
    <row r="125" spans="1:63" s="2" customFormat="1" x14ac:dyDescent="0.2">
      <c r="A125" s="166"/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</row>
    <row r="126" spans="1:63" s="2" customFormat="1" x14ac:dyDescent="0.2">
      <c r="A126" s="166"/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</row>
    <row r="127" spans="1:63" s="2" customFormat="1" x14ac:dyDescent="0.2">
      <c r="A127" s="166"/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</row>
    <row r="128" spans="1:63" s="2" customFormat="1" x14ac:dyDescent="0.2">
      <c r="A128" s="166"/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  <c r="BI128" s="166"/>
      <c r="BJ128" s="166"/>
      <c r="BK128" s="166"/>
    </row>
    <row r="129" spans="1:63" s="2" customFormat="1" x14ac:dyDescent="0.2">
      <c r="A129" s="166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  <c r="BI129" s="166"/>
      <c r="BJ129" s="166"/>
      <c r="BK129" s="166"/>
    </row>
    <row r="130" spans="1:63" s="2" customFormat="1" x14ac:dyDescent="0.2">
      <c r="A130" s="166"/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</row>
    <row r="131" spans="1:63" s="2" customFormat="1" x14ac:dyDescent="0.2">
      <c r="A131" s="166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  <c r="BI131" s="166"/>
      <c r="BJ131" s="166"/>
      <c r="BK131" s="166"/>
    </row>
    <row r="132" spans="1:63" s="2" customFormat="1" x14ac:dyDescent="0.2">
      <c r="A132" s="166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  <c r="BI132" s="166"/>
      <c r="BJ132" s="166"/>
      <c r="BK132" s="166"/>
    </row>
    <row r="133" spans="1:63" s="2" customFormat="1" x14ac:dyDescent="0.2">
      <c r="A133" s="166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  <c r="BI133" s="166"/>
      <c r="BJ133" s="166"/>
      <c r="BK133" s="166"/>
    </row>
    <row r="134" spans="1:63" s="2" customFormat="1" x14ac:dyDescent="0.2">
      <c r="A134" s="166"/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  <c r="BI134" s="166"/>
      <c r="BJ134" s="166"/>
      <c r="BK134" s="166"/>
    </row>
    <row r="135" spans="1:63" s="2" customFormat="1" x14ac:dyDescent="0.2">
      <c r="A135" s="166"/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  <c r="BI135" s="166"/>
      <c r="BJ135" s="166"/>
      <c r="BK135" s="166"/>
    </row>
    <row r="136" spans="1:63" s="2" customFormat="1" x14ac:dyDescent="0.2">
      <c r="A136" s="166"/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</row>
    <row r="137" spans="1:63" s="2" customFormat="1" x14ac:dyDescent="0.2">
      <c r="A137" s="166"/>
      <c r="B137" s="166"/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</row>
    <row r="138" spans="1:63" s="2" customFormat="1" x14ac:dyDescent="0.2">
      <c r="A138" s="168"/>
      <c r="B138" s="168"/>
      <c r="C138" s="168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  <c r="BI138" s="166"/>
      <c r="BJ138" s="166"/>
      <c r="BK138" s="166"/>
    </row>
  </sheetData>
  <mergeCells count="68">
    <mergeCell ref="BI3:BK5"/>
    <mergeCell ref="BE5:BH5"/>
    <mergeCell ref="BE6:BE7"/>
    <mergeCell ref="BF6:BF7"/>
    <mergeCell ref="BG6:BH6"/>
    <mergeCell ref="BI6:BI7"/>
    <mergeCell ref="BJ6:BJ7"/>
    <mergeCell ref="BK6:BK7"/>
    <mergeCell ref="O6:O7"/>
    <mergeCell ref="P6:Q6"/>
    <mergeCell ref="R6:R7"/>
    <mergeCell ref="S6:S7"/>
    <mergeCell ref="BE3:BH4"/>
    <mergeCell ref="BB3:BD5"/>
    <mergeCell ref="Z4:AC5"/>
    <mergeCell ref="AD4:AG5"/>
    <mergeCell ref="Z3:AG3"/>
    <mergeCell ref="AH3:AK5"/>
    <mergeCell ref="AL3:AO5"/>
    <mergeCell ref="AP3:AS5"/>
    <mergeCell ref="AT3:AW5"/>
    <mergeCell ref="AX3:BA5"/>
    <mergeCell ref="BD6:BD7"/>
    <mergeCell ref="AT6:AT7"/>
    <mergeCell ref="A3:A7"/>
    <mergeCell ref="B3:E5"/>
    <mergeCell ref="F3:I5"/>
    <mergeCell ref="G6:G7"/>
    <mergeCell ref="V3:Y5"/>
    <mergeCell ref="H6:I6"/>
    <mergeCell ref="J6:J7"/>
    <mergeCell ref="K6:K7"/>
    <mergeCell ref="T6:U6"/>
    <mergeCell ref="R3:U5"/>
    <mergeCell ref="J3:M5"/>
    <mergeCell ref="N3:Q5"/>
    <mergeCell ref="V6:V7"/>
    <mergeCell ref="W6:W7"/>
    <mergeCell ref="L6:M6"/>
    <mergeCell ref="N6:N7"/>
    <mergeCell ref="A1:U1"/>
    <mergeCell ref="A2:U2"/>
    <mergeCell ref="AN6:AO6"/>
    <mergeCell ref="AP6:AQ6"/>
    <mergeCell ref="AR6:AS6"/>
    <mergeCell ref="AM6:AM7"/>
    <mergeCell ref="X6:Y6"/>
    <mergeCell ref="Z6:Z7"/>
    <mergeCell ref="AA6:AA7"/>
    <mergeCell ref="AB6:AC6"/>
    <mergeCell ref="AD6:AD7"/>
    <mergeCell ref="AE6:AE7"/>
    <mergeCell ref="B6:B7"/>
    <mergeCell ref="C6:C7"/>
    <mergeCell ref="D6:E6"/>
    <mergeCell ref="F6:F7"/>
    <mergeCell ref="AU6:AU7"/>
    <mergeCell ref="AV6:AW6"/>
    <mergeCell ref="AF6:AG6"/>
    <mergeCell ref="AH6:AH7"/>
    <mergeCell ref="AI6:AI7"/>
    <mergeCell ref="AJ6:AK6"/>
    <mergeCell ref="AL6:AL7"/>
    <mergeCell ref="AX6:AX7"/>
    <mergeCell ref="AY6:AY7"/>
    <mergeCell ref="AZ6:BA6"/>
    <mergeCell ref="BB6:BB7"/>
    <mergeCell ref="BC6:BC7"/>
  </mergeCells>
  <printOptions horizontalCentered="1"/>
  <pageMargins left="0" right="0" top="0.35433070866141736" bottom="0.74803149606299213" header="0.31496062992125984" footer="0.31496062992125984"/>
  <pageSetup paperSize="9" scale="77" orientation="landscape" r:id="rId1"/>
  <colBreaks count="2" manualBreakCount="2">
    <brk id="21" max="33" man="1"/>
    <brk id="4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7</vt:i4>
      </vt:variant>
      <vt:variant>
        <vt:lpstr>Діаграми</vt:lpstr>
      </vt:variant>
      <vt:variant>
        <vt:i4>1</vt:i4>
      </vt:variant>
      <vt:variant>
        <vt:lpstr>Іменовані діапазони</vt:lpstr>
      </vt:variant>
      <vt:variant>
        <vt:i4>10</vt:i4>
      </vt:variant>
    </vt:vector>
  </HeadingPairs>
  <TitlesOfParts>
    <vt:vector size="18" baseType="lpstr">
      <vt:lpstr>1 </vt:lpstr>
      <vt:lpstr>2 </vt:lpstr>
      <vt:lpstr> 3 </vt:lpstr>
      <vt:lpstr>4 </vt:lpstr>
      <vt:lpstr>5 </vt:lpstr>
      <vt:lpstr>6</vt:lpstr>
      <vt:lpstr>7</vt:lpstr>
      <vt:lpstr>Диаграмма1</vt:lpstr>
      <vt:lpstr>' 3 '!Заголовки_для_друку</vt:lpstr>
      <vt:lpstr>'4 '!Заголовки_для_друку</vt:lpstr>
      <vt:lpstr>'5 '!Заголовки_для_друку</vt:lpstr>
      <vt:lpstr>'7'!Заголовки_для_друку</vt:lpstr>
      <vt:lpstr>' 3 '!Область_друку</vt:lpstr>
      <vt:lpstr>'1 '!Область_друку</vt:lpstr>
      <vt:lpstr>'2 '!Область_друку</vt:lpstr>
      <vt:lpstr>'4 '!Область_друку</vt:lpstr>
      <vt:lpstr>'5 '!Область_друку</vt:lpstr>
      <vt:lpstr>'6'!Область_друку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Терещук Олена Вікторівна</cp:lastModifiedBy>
  <cp:lastPrinted>2018-12-14T07:53:49Z</cp:lastPrinted>
  <dcterms:created xsi:type="dcterms:W3CDTF">2017-11-17T08:56:41Z</dcterms:created>
  <dcterms:modified xsi:type="dcterms:W3CDTF">2018-12-17T14:39:13Z</dcterms:modified>
</cp:coreProperties>
</file>