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filterPrivacy="1" defaultThemeVersion="124226"/>
  <bookViews>
    <workbookView xWindow="-15" yWindow="525" windowWidth="9720" windowHeight="7230" firstSheet="1" activeTab="11"/>
  </bookViews>
  <sheets>
    <sheet name="Діаграма6" sheetId="119" state="hidden" r:id="rId1"/>
    <sheet name="1" sheetId="86" r:id="rId2"/>
    <sheet name="Діаграма5" sheetId="118" state="hidden" r:id="rId3"/>
    <sheet name="2" sheetId="87" r:id="rId4"/>
    <sheet name="3 " sheetId="108" r:id="rId5"/>
    <sheet name="4" sheetId="120" r:id="rId6"/>
    <sheet name="5 " sheetId="110" r:id="rId7"/>
    <sheet name="6 " sheetId="111" r:id="rId8"/>
    <sheet name=" 7 " sheetId="101" r:id="rId9"/>
    <sheet name="8 " sheetId="103" r:id="rId10"/>
    <sheet name="9" sheetId="112" r:id="rId11"/>
    <sheet name="10" sheetId="113" r:id="rId12"/>
    <sheet name="Діаграма1" sheetId="114" state="hidden" r:id="rId13"/>
    <sheet name="Діаграма2" sheetId="115" state="hidden" r:id="rId14"/>
    <sheet name="Діаграма3" sheetId="116" state="hidden" r:id="rId15"/>
    <sheet name="Діаграма4" sheetId="117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8">#REF!</definedName>
    <definedName name="_firstRow" localSheetId="11">#REF!</definedName>
    <definedName name="_firstRow" localSheetId="9">#REF!</definedName>
    <definedName name="_firstRow" localSheetId="10">#REF!</definedName>
    <definedName name="_firstRow">#REF!</definedName>
    <definedName name="_lastColumn" localSheetId="8">#REF!</definedName>
    <definedName name="_lastColumn" localSheetId="11">#REF!</definedName>
    <definedName name="_lastColumn" localSheetId="9">#REF!</definedName>
    <definedName name="_lastColumn" localSheetId="10">#REF!</definedName>
    <definedName name="_lastColumn">#REF!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4" hidden="1">'3 '!$B$1:$B$55</definedName>
    <definedName name="ACwvu.форма7." localSheetId="8" hidden="1">' 7 '!#REF!</definedName>
    <definedName name="ACwvu.форма7." localSheetId="1" hidden="1">'1'!#REF!</definedName>
    <definedName name="ACwvu.форма7." localSheetId="11" hidden="1">'10'!#REF!</definedName>
    <definedName name="ACwvu.форма7." localSheetId="3" hidden="1">'2'!#REF!</definedName>
    <definedName name="ACwvu.форма7." localSheetId="9" hidden="1">'8 '!#REF!</definedName>
    <definedName name="ACwvu.форма7." localSheetId="10" hidden="1">'9'!#REF!</definedName>
    <definedName name="date.e" localSheetId="8">'[1]Sheet1 (3)'!#REF!</definedName>
    <definedName name="date.e" localSheetId="1">'[1]Sheet1 (3)'!#REF!</definedName>
    <definedName name="date.e" localSheetId="11">'[1]Sheet1 (3)'!#REF!</definedName>
    <definedName name="date.e" localSheetId="3">'[1]Sheet1 (3)'!#REF!</definedName>
    <definedName name="date.e" localSheetId="9">'[1]Sheet1 (3)'!#REF!</definedName>
    <definedName name="date.e" localSheetId="10">'[1]Sheet1 (3)'!#REF!</definedName>
    <definedName name="date.e">'[1]Sheet1 (3)'!#REF!</definedName>
    <definedName name="date_b" localSheetId="8">#REF!</definedName>
    <definedName name="date_b" localSheetId="1">#REF!</definedName>
    <definedName name="date_b" localSheetId="11">#REF!</definedName>
    <definedName name="date_b" localSheetId="3">#REF!</definedName>
    <definedName name="date_b" localSheetId="9">#REF!</definedName>
    <definedName name="date_b" localSheetId="10">#REF!</definedName>
    <definedName name="date_b">#REF!</definedName>
    <definedName name="date_e" localSheetId="8">'[1]Sheet1 (2)'!#REF!</definedName>
    <definedName name="date_e" localSheetId="1">'[1]Sheet1 (2)'!#REF!</definedName>
    <definedName name="date_e" localSheetId="11">'[1]Sheet1 (2)'!#REF!</definedName>
    <definedName name="date_e" localSheetId="3">'[1]Sheet1 (2)'!#REF!</definedName>
    <definedName name="date_e" localSheetId="9">'[1]Sheet1 (2)'!#REF!</definedName>
    <definedName name="date_e" localSheetId="10">'[1]Sheet1 (2)'!#REF!</definedName>
    <definedName name="date_e">'[1]Sheet1 (2)'!#REF!</definedName>
    <definedName name="Excel_BuiltIn_Print_Area_1" localSheetId="8">#REF!</definedName>
    <definedName name="Excel_BuiltIn_Print_Area_1" localSheetId="1">#REF!</definedName>
    <definedName name="Excel_BuiltIn_Print_Area_1" localSheetId="11">#REF!</definedName>
    <definedName name="Excel_BuiltIn_Print_Area_1" localSheetId="3">#REF!</definedName>
    <definedName name="Excel_BuiltIn_Print_Area_1" localSheetId="9">#REF!</definedName>
    <definedName name="Excel_BuiltIn_Print_Area_1" localSheetId="10">#REF!</definedName>
    <definedName name="Excel_BuiltIn_Print_Area_1">#REF!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8">[2]Sheet3!$A$3</definedName>
    <definedName name="hjj" localSheetId="1">[2]Sheet3!$A$3</definedName>
    <definedName name="hjj" localSheetId="11">[2]Sheet3!$A$3</definedName>
    <definedName name="hjj" localSheetId="3">[2]Sheet3!$A$3</definedName>
    <definedName name="hjj" localSheetId="9">[3]Sheet3!$A$3</definedName>
    <definedName name="hjj" localSheetId="10">[2]Sheet3!$A$3</definedName>
    <definedName name="hjj">[4]Sheet3!$A$3</definedName>
    <definedName name="hl_0" localSheetId="8">#REF!</definedName>
    <definedName name="hl_0" localSheetId="1">#REF!</definedName>
    <definedName name="hl_0" localSheetId="11">#REF!</definedName>
    <definedName name="hl_0" localSheetId="3">#REF!</definedName>
    <definedName name="hl_0" localSheetId="9">#REF!</definedName>
    <definedName name="hl_0" localSheetId="10">#REF!</definedName>
    <definedName name="hl_0">#REF!</definedName>
    <definedName name="hn_0" localSheetId="8">#REF!</definedName>
    <definedName name="hn_0" localSheetId="1">#REF!</definedName>
    <definedName name="hn_0" localSheetId="11">#REF!</definedName>
    <definedName name="hn_0" localSheetId="9">#REF!</definedName>
    <definedName name="hn_0" localSheetId="10">#REF!</definedName>
    <definedName name="hn_0">#REF!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8">'[1]Sheet1 (2)'!#REF!</definedName>
    <definedName name="lcz" localSheetId="1">'[1]Sheet1 (2)'!#REF!</definedName>
    <definedName name="lcz" localSheetId="11">'[1]Sheet1 (2)'!#REF!</definedName>
    <definedName name="lcz" localSheetId="3">'[1]Sheet1 (2)'!#REF!</definedName>
    <definedName name="lcz" localSheetId="9">'[1]Sheet1 (2)'!#REF!</definedName>
    <definedName name="lcz" localSheetId="10">'[1]Sheet1 (2)'!#REF!</definedName>
    <definedName name="lcz">'[1]Sheet1 (2)'!#REF!</definedName>
    <definedName name="name_cz" localSheetId="8">#REF!</definedName>
    <definedName name="name_cz" localSheetId="1">#REF!</definedName>
    <definedName name="name_cz" localSheetId="11">#REF!</definedName>
    <definedName name="name_cz" localSheetId="3">#REF!</definedName>
    <definedName name="name_cz" localSheetId="9">#REF!</definedName>
    <definedName name="name_cz" localSheetId="10">#REF!</definedName>
    <definedName name="name_cz">#REF!</definedName>
    <definedName name="name_period" localSheetId="8">#REF!</definedName>
    <definedName name="name_period" localSheetId="1">#REF!</definedName>
    <definedName name="name_period" localSheetId="11">#REF!</definedName>
    <definedName name="name_period" localSheetId="3">#REF!</definedName>
    <definedName name="name_period" localSheetId="9">#REF!</definedName>
    <definedName name="name_period" localSheetId="10">#REF!</definedName>
    <definedName name="name_period">#REF!</definedName>
    <definedName name="pyear" localSheetId="8">#REF!</definedName>
    <definedName name="pyear" localSheetId="1">#REF!</definedName>
    <definedName name="pyear" localSheetId="11">#REF!</definedName>
    <definedName name="pyear" localSheetId="3">#REF!</definedName>
    <definedName name="pyear" localSheetId="9">#REF!</definedName>
    <definedName name="pyear" localSheetId="10">#REF!</definedName>
    <definedName name="pyear">#REF!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8" hidden="1">' 7 '!#REF!</definedName>
    <definedName name="Swvu.форма7." localSheetId="1" hidden="1">'1'!#REF!</definedName>
    <definedName name="Swvu.форма7." localSheetId="11" hidden="1">'10'!#REF!</definedName>
    <definedName name="Swvu.форма7." localSheetId="3" hidden="1">'2'!#REF!</definedName>
    <definedName name="Swvu.форма7." localSheetId="9" hidden="1">'8 '!#REF!</definedName>
    <definedName name="Swvu.форма7." localSheetId="10" hidden="1">'9'!#REF!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8">' 7 '!$A:$A</definedName>
    <definedName name="_xlnm.Print_Titles" localSheetId="1">'1'!$A:$A</definedName>
    <definedName name="_xlnm.Print_Titles" localSheetId="11">'10'!$A:$A</definedName>
    <definedName name="_xlnm.Print_Titles" localSheetId="3">'2'!$A:$A</definedName>
    <definedName name="_xlnm.Print_Titles" localSheetId="4">'3 '!$3:$6</definedName>
    <definedName name="_xlnm.Print_Titles" localSheetId="9">'8 '!$A:$A</definedName>
    <definedName name="_xlnm.Print_Titles" localSheetId="10">'9'!$A:$A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8">' 7 '!$A$1:$G$27</definedName>
    <definedName name="_xlnm.Print_Area" localSheetId="1">'1'!$A$1:$G$25</definedName>
    <definedName name="_xlnm.Print_Area" localSheetId="11">'10'!$A$1:$D$14</definedName>
    <definedName name="_xlnm.Print_Area" localSheetId="3">'2'!$A$1:$G$15</definedName>
    <definedName name="_xlnm.Print_Area" localSheetId="4">'3 '!$A$1:$F$55</definedName>
    <definedName name="_xlnm.Print_Area" localSheetId="7">'6 '!$A$1:$B$97</definedName>
    <definedName name="_xlnm.Print_Area" localSheetId="9">'8 '!$A$1:$G$15</definedName>
    <definedName name="_xlnm.Print_Area" localSheetId="10">'9'!$A$1:$D$27</definedName>
    <definedName name="олд" localSheetId="8">'[5]Sheet1 (3)'!#REF!</definedName>
    <definedName name="олд" localSheetId="1">'[5]Sheet1 (3)'!#REF!</definedName>
    <definedName name="олд" localSheetId="11">'[5]Sheet1 (3)'!#REF!</definedName>
    <definedName name="олд" localSheetId="3">'[5]Sheet1 (3)'!#REF!</definedName>
    <definedName name="олд" localSheetId="9">'[5]Sheet1 (3)'!#REF!</definedName>
    <definedName name="олд" localSheetId="10">'[5]Sheet1 (3)'!#REF!</definedName>
    <definedName name="олд">'[5]Sheet1 (3)'!#REF!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8">[6]Sheet3!$A$2</definedName>
    <definedName name="ц" localSheetId="1">[6]Sheet3!$A$2</definedName>
    <definedName name="ц" localSheetId="11">[6]Sheet3!$A$2</definedName>
    <definedName name="ц" localSheetId="3">[6]Sheet3!$A$2</definedName>
    <definedName name="ц" localSheetId="9">[7]Sheet3!$A$2</definedName>
    <definedName name="ц" localSheetId="10">[6]Sheet3!$A$2</definedName>
    <definedName name="ц">[8]Sheet3!$A$2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7" i="101" l="1"/>
  <c r="G6" i="101"/>
  <c r="D7" i="101"/>
  <c r="D6" i="101"/>
  <c r="B6" i="113" l="1"/>
  <c r="B7" i="113"/>
  <c r="D125" i="120"/>
  <c r="D57" i="120"/>
  <c r="D58" i="120"/>
  <c r="D59" i="120"/>
  <c r="D60" i="120"/>
  <c r="D61" i="120"/>
  <c r="D62" i="120"/>
  <c r="D63" i="120"/>
  <c r="D64" i="120"/>
  <c r="D65" i="120"/>
  <c r="D66" i="120"/>
  <c r="D67" i="120"/>
  <c r="E7" i="108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E33" i="108"/>
  <c r="E34" i="108"/>
  <c r="E35" i="108"/>
  <c r="E36" i="108"/>
  <c r="E37" i="108"/>
  <c r="E38" i="108"/>
  <c r="E39" i="108"/>
  <c r="E40" i="108"/>
  <c r="E41" i="108"/>
  <c r="E42" i="108"/>
  <c r="E43" i="108"/>
  <c r="E44" i="108"/>
  <c r="E45" i="108"/>
  <c r="E46" i="108"/>
  <c r="E47" i="108"/>
  <c r="E48" i="108"/>
  <c r="E49" i="108"/>
  <c r="E50" i="108"/>
  <c r="E51" i="108"/>
  <c r="E52" i="108"/>
  <c r="E53" i="108"/>
  <c r="E54" i="108"/>
  <c r="E55" i="108"/>
  <c r="E56" i="108"/>
  <c r="K5" i="113" l="1"/>
  <c r="K6" i="113"/>
  <c r="K7" i="113"/>
  <c r="K8" i="113"/>
  <c r="K9" i="113"/>
  <c r="K10" i="113"/>
  <c r="K11" i="113"/>
  <c r="K12" i="113"/>
  <c r="K13" i="113"/>
  <c r="K14" i="113"/>
  <c r="L16" i="103" l="1"/>
  <c r="K28" i="101"/>
  <c r="L8" i="87" l="1"/>
  <c r="L9" i="87"/>
  <c r="L10" i="87"/>
  <c r="L11" i="87"/>
  <c r="L12" i="87"/>
  <c r="L13" i="87"/>
  <c r="L14" i="87"/>
  <c r="L15" i="87"/>
  <c r="L7" i="87"/>
  <c r="D23" i="120" l="1"/>
  <c r="D24" i="120"/>
  <c r="D25" i="120"/>
  <c r="D26" i="120"/>
  <c r="D27" i="120"/>
  <c r="D28" i="120"/>
  <c r="D29" i="120"/>
  <c r="D30" i="120"/>
  <c r="D31" i="120"/>
  <c r="D32" i="120"/>
  <c r="D33" i="120"/>
  <c r="D34" i="120"/>
  <c r="D35" i="120"/>
  <c r="D36" i="120"/>
  <c r="D37" i="120"/>
  <c r="D38" i="120"/>
  <c r="D39" i="120"/>
  <c r="D40" i="120"/>
  <c r="D11" i="120"/>
  <c r="D12" i="120"/>
  <c r="D13" i="120"/>
  <c r="D14" i="120"/>
  <c r="D15" i="120"/>
  <c r="D16" i="120"/>
  <c r="D17" i="120"/>
  <c r="D18" i="120"/>
  <c r="D19" i="120"/>
  <c r="D20" i="120"/>
  <c r="D21" i="120"/>
  <c r="D10" i="120"/>
  <c r="C7" i="113"/>
  <c r="C8" i="113"/>
  <c r="C9" i="113"/>
  <c r="C10" i="113"/>
  <c r="C11" i="113"/>
  <c r="C12" i="113"/>
  <c r="C13" i="113"/>
  <c r="C14" i="113"/>
  <c r="C6" i="113"/>
  <c r="B8" i="113"/>
  <c r="B9" i="113"/>
  <c r="B10" i="113"/>
  <c r="B11" i="113"/>
  <c r="B12" i="113"/>
  <c r="B13" i="113"/>
  <c r="B14" i="113"/>
  <c r="C9" i="112"/>
  <c r="C10" i="112"/>
  <c r="C11" i="112"/>
  <c r="C12" i="112"/>
  <c r="C13" i="112"/>
  <c r="C14" i="112"/>
  <c r="C15" i="112"/>
  <c r="C16" i="112"/>
  <c r="C17" i="112"/>
  <c r="C18" i="112"/>
  <c r="C19" i="112"/>
  <c r="C20" i="112"/>
  <c r="C21" i="112"/>
  <c r="C22" i="112"/>
  <c r="C23" i="112"/>
  <c r="C24" i="112"/>
  <c r="C25" i="112"/>
  <c r="C26" i="112"/>
  <c r="C27" i="112"/>
  <c r="C6" i="112"/>
  <c r="D14" i="113" l="1"/>
  <c r="D12" i="113"/>
  <c r="D10" i="113"/>
  <c r="D8" i="113"/>
  <c r="B5" i="113"/>
  <c r="D6" i="113"/>
  <c r="D13" i="113"/>
  <c r="D11" i="113"/>
  <c r="D9" i="113"/>
  <c r="D7" i="113"/>
  <c r="F7" i="101"/>
  <c r="C7" i="112" s="1"/>
  <c r="F6" i="86"/>
  <c r="E6" i="86"/>
  <c r="D126" i="120"/>
  <c r="D127" i="120"/>
  <c r="D128" i="120"/>
  <c r="D129" i="120"/>
  <c r="D130" i="120"/>
  <c r="D131" i="120"/>
  <c r="D132" i="120"/>
  <c r="D133" i="120"/>
  <c r="D134" i="120"/>
  <c r="D135" i="120"/>
  <c r="D136" i="120"/>
  <c r="D137" i="120"/>
  <c r="D113" i="120"/>
  <c r="D114" i="120"/>
  <c r="D115" i="120"/>
  <c r="D116" i="120"/>
  <c r="D117" i="120"/>
  <c r="D118" i="120"/>
  <c r="D119" i="120"/>
  <c r="D120" i="120"/>
  <c r="D121" i="120"/>
  <c r="D122" i="120"/>
  <c r="D123" i="120"/>
  <c r="D112" i="120"/>
  <c r="D96" i="120"/>
  <c r="D97" i="120"/>
  <c r="D98" i="120"/>
  <c r="D99" i="120"/>
  <c r="D100" i="120"/>
  <c r="D101" i="120"/>
  <c r="D102" i="120"/>
  <c r="D103" i="120"/>
  <c r="D104" i="120"/>
  <c r="D105" i="120"/>
  <c r="D106" i="120"/>
  <c r="D107" i="120"/>
  <c r="D108" i="120"/>
  <c r="D109" i="120"/>
  <c r="D110" i="120"/>
  <c r="D95" i="120"/>
  <c r="D84" i="120"/>
  <c r="D85" i="120"/>
  <c r="D86" i="120"/>
  <c r="D87" i="120"/>
  <c r="D88" i="120"/>
  <c r="D89" i="120"/>
  <c r="D90" i="120"/>
  <c r="D91" i="120"/>
  <c r="D93" i="120"/>
  <c r="D83" i="120"/>
  <c r="D70" i="120"/>
  <c r="D71" i="120"/>
  <c r="D72" i="120"/>
  <c r="D73" i="120"/>
  <c r="D74" i="120"/>
  <c r="D75" i="120"/>
  <c r="D76" i="120"/>
  <c r="D77" i="120"/>
  <c r="D78" i="120"/>
  <c r="D79" i="120"/>
  <c r="D80" i="120"/>
  <c r="D81" i="120"/>
  <c r="D69" i="120"/>
  <c r="D43" i="120"/>
  <c r="D44" i="120"/>
  <c r="D45" i="120"/>
  <c r="D46" i="120"/>
  <c r="D47" i="120"/>
  <c r="D48" i="120"/>
  <c r="D49" i="120"/>
  <c r="D50" i="120"/>
  <c r="D51" i="120"/>
  <c r="D52" i="120"/>
  <c r="D53" i="120"/>
  <c r="D54" i="120"/>
  <c r="D55" i="120"/>
  <c r="D42" i="120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B9" i="112"/>
  <c r="B10" i="112"/>
  <c r="D10" i="112" s="1"/>
  <c r="B11" i="112"/>
  <c r="B12" i="112"/>
  <c r="D12" i="112" s="1"/>
  <c r="B13" i="112"/>
  <c r="D13" i="112" s="1"/>
  <c r="B14" i="112"/>
  <c r="D14" i="112" s="1"/>
  <c r="B15" i="112"/>
  <c r="D15" i="112" s="1"/>
  <c r="B16" i="112"/>
  <c r="D16" i="112" s="1"/>
  <c r="B17" i="112"/>
  <c r="B18" i="112"/>
  <c r="D18" i="112" s="1"/>
  <c r="B19" i="112"/>
  <c r="D19" i="112" s="1"/>
  <c r="B20" i="112"/>
  <c r="D20" i="112" s="1"/>
  <c r="B21" i="112"/>
  <c r="D21" i="112" s="1"/>
  <c r="B22" i="112"/>
  <c r="D22" i="112" s="1"/>
  <c r="B23" i="112"/>
  <c r="D23" i="112" s="1"/>
  <c r="B24" i="112"/>
  <c r="D24" i="112" s="1"/>
  <c r="B25" i="112"/>
  <c r="D25" i="112" s="1"/>
  <c r="B26" i="112"/>
  <c r="D26" i="112" s="1"/>
  <c r="B27" i="112"/>
  <c r="D27" i="112" s="1"/>
  <c r="D11" i="112"/>
  <c r="D17" i="112"/>
  <c r="E7" i="101"/>
  <c r="B7" i="101"/>
  <c r="C7" i="101"/>
  <c r="C6" i="103"/>
  <c r="I7" i="103" s="1"/>
  <c r="G7" i="103"/>
  <c r="G8" i="103"/>
  <c r="G9" i="103"/>
  <c r="G10" i="103"/>
  <c r="G11" i="103"/>
  <c r="G12" i="103"/>
  <c r="G13" i="103"/>
  <c r="G14" i="103"/>
  <c r="G15" i="103"/>
  <c r="F6" i="103"/>
  <c r="D7" i="103"/>
  <c r="D8" i="103"/>
  <c r="D9" i="103"/>
  <c r="D10" i="103"/>
  <c r="D11" i="103"/>
  <c r="D12" i="103"/>
  <c r="D13" i="103"/>
  <c r="D14" i="103"/>
  <c r="D15" i="103"/>
  <c r="G7" i="87"/>
  <c r="G8" i="87"/>
  <c r="G9" i="87"/>
  <c r="G10" i="87"/>
  <c r="G11" i="87"/>
  <c r="G12" i="87"/>
  <c r="G13" i="87"/>
  <c r="G14" i="87"/>
  <c r="G15" i="87"/>
  <c r="F6" i="87"/>
  <c r="D7" i="87"/>
  <c r="D8" i="87"/>
  <c r="D9" i="87"/>
  <c r="D10" i="87"/>
  <c r="D11" i="87"/>
  <c r="D12" i="87"/>
  <c r="D13" i="87"/>
  <c r="D14" i="87"/>
  <c r="D15" i="87"/>
  <c r="C6" i="87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C6" i="86"/>
  <c r="E6" i="103"/>
  <c r="G6" i="103" s="1"/>
  <c r="B6" i="103"/>
  <c r="D6" i="103" s="1"/>
  <c r="E6" i="87"/>
  <c r="G6" i="87" s="1"/>
  <c r="B6" i="87"/>
  <c r="B6" i="86"/>
  <c r="C5" i="113"/>
  <c r="D9" i="112"/>
  <c r="I12" i="103"/>
  <c r="I8" i="103"/>
  <c r="I15" i="103"/>
  <c r="I11" i="103"/>
  <c r="I9" i="103"/>
  <c r="I13" i="103"/>
  <c r="I10" i="103"/>
  <c r="I14" i="103"/>
  <c r="D6" i="87" l="1"/>
  <c r="D5" i="113"/>
  <c r="G6" i="86"/>
  <c r="D6" i="86"/>
  <c r="B6" i="112"/>
  <c r="D6" i="112" s="1"/>
</calcChain>
</file>

<file path=xl/sharedStrings.xml><?xml version="1.0" encoding="utf-8"?>
<sst xmlns="http://schemas.openxmlformats.org/spreadsheetml/2006/main" count="557" uniqueCount="304">
  <si>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</si>
  <si>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</si>
  <si>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</si>
  <si>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</si>
  <si>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</si>
  <si>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</si>
  <si>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</si>
  <si>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</si>
  <si>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</si>
  <si>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</si>
  <si>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</si>
  <si>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</si>
  <si>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</si>
  <si>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</si>
  <si>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</si>
  <si>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</si>
  <si>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</si>
  <si>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</si>
  <si>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</si>
  <si>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</si>
  <si>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</si>
  <si>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</si>
  <si>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</si>
  <si>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</si>
  <si>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</si>
  <si>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</si>
  <si>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</si>
  <si>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</si>
  <si>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</si>
  <si>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</si>
  <si>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</si>
  <si>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</si>
  <si>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</si>
  <si>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</si>
  <si>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</si>
  <si>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</si>
  <si>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</si>
  <si>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</si>
  <si>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</si>
  <si>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</si>
  <si>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</si>
  <si>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</si>
  <si>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</si>
  <si>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</si>
  <si>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</si>
  <si>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t>Дефіцит вакансій (-), дефіцит кадрів (+)</t>
  </si>
  <si>
    <t>№</t>
  </si>
  <si>
    <t>агроном</t>
  </si>
  <si>
    <t>кухар</t>
  </si>
  <si>
    <t>підсобний робітник</t>
  </si>
  <si>
    <t>вантажник</t>
  </si>
  <si>
    <t>укладальник-пакувальник</t>
  </si>
  <si>
    <t>комірник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</si>
  <si>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</si>
  <si>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</si>
  <si>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</si>
  <si>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монтажник електричних підйомників (ліфтів)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</si>
  <si>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</si>
  <si>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</si>
  <si>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водій тролейбуса</t>
  </si>
  <si>
    <t>оператор машинного доїння</t>
  </si>
  <si>
    <t>на 1 січня 2018 року</t>
  </si>
  <si>
    <t>на 1 січня 2017 року</t>
  </si>
  <si>
    <t>2018 р.</t>
  </si>
  <si>
    <t>електромеханік з ліфтів</t>
  </si>
  <si>
    <t>виконавець робіт</t>
  </si>
  <si>
    <t>комплектувальник товарів</t>
  </si>
  <si>
    <t>Технік з обслуговування інженерно-технічних засобів охорони (пенітенціарна система)</t>
  </si>
  <si>
    <t xml:space="preserve"> (за розділами професій)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</si>
  <si>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</si>
  <si>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</si>
  <si>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</si>
  <si>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продавець непродовольчих товарів</t>
  </si>
  <si>
    <t xml:space="preserve"> охоронник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</si>
  <si>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</si>
  <si>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</si>
  <si>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слюсар-ремонтник</t>
  </si>
  <si>
    <t xml:space="preserve"> бухгалтер</t>
  </si>
  <si>
    <t xml:space="preserve"> кухар</t>
  </si>
  <si>
    <t xml:space="preserve"> вантажник</t>
  </si>
  <si>
    <t xml:space="preserve"> Продавець-консультант</t>
  </si>
  <si>
    <t xml:space="preserve"> прибиральник службових приміщень</t>
  </si>
  <si>
    <t xml:space="preserve"> швачка</t>
  </si>
  <si>
    <t xml:space="preserve"> офіціант</t>
  </si>
  <si>
    <t xml:space="preserve"> укладальник-пакувальник</t>
  </si>
  <si>
    <t xml:space="preserve"> менеджер (управитель) із збуту</t>
  </si>
  <si>
    <t xml:space="preserve"> спеціаліст державної служби</t>
  </si>
  <si>
    <t xml:space="preserve"> сестра медична</t>
  </si>
  <si>
    <t xml:space="preserve"> сторож</t>
  </si>
  <si>
    <t xml:space="preserve"> завідувач клубу</t>
  </si>
  <si>
    <t xml:space="preserve"> в'язальник схемних джгутів, кабелів та шнурів</t>
  </si>
  <si>
    <t xml:space="preserve"> бібліотекар</t>
  </si>
  <si>
    <t xml:space="preserve"> касир торговельного залу</t>
  </si>
  <si>
    <t xml:space="preserve"> бармен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</si>
  <si>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</si>
  <si>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</si>
  <si>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муляр</t>
  </si>
  <si>
    <t xml:space="preserve"> Слюсар з ремонту колісних транспортних засобів</t>
  </si>
  <si>
    <t xml:space="preserve"> дорожній робітник.</t>
  </si>
  <si>
    <t xml:space="preserve"> пекар</t>
  </si>
  <si>
    <t xml:space="preserve"> представник торговельний</t>
  </si>
  <si>
    <t xml:space="preserve"> оператор котельні</t>
  </si>
  <si>
    <t xml:space="preserve"> електромонтер з ремонту та обслуговування електроустаткування</t>
  </si>
  <si>
    <t xml:space="preserve"> адміністратор</t>
  </si>
  <si>
    <t xml:space="preserve"> прибиральник територій</t>
  </si>
  <si>
    <t xml:space="preserve"> двірник</t>
  </si>
  <si>
    <t xml:space="preserve"> фармацевт</t>
  </si>
  <si>
    <t xml:space="preserve"> перукар (перукар - модельєр)</t>
  </si>
  <si>
    <t xml:space="preserve"> столяр</t>
  </si>
  <si>
    <t xml:space="preserve"> комірник</t>
  </si>
  <si>
    <t xml:space="preserve"> Соціальний працівник</t>
  </si>
  <si>
    <t xml:space="preserve"> інженер</t>
  </si>
  <si>
    <t xml:space="preserve"> економіст</t>
  </si>
  <si>
    <t xml:space="preserve"> робітник з комплексного обслуговування й ремонту будинків</t>
  </si>
  <si>
    <t xml:space="preserve"> головний бухгалтер</t>
  </si>
  <si>
    <t xml:space="preserve"> діловод</t>
  </si>
  <si>
    <t xml:space="preserve"> водій тролейбуса</t>
  </si>
  <si>
    <t xml:space="preserve"> Менеджер (управитель)</t>
  </si>
  <si>
    <t xml:space="preserve"> шляховий робітник тральної бригади</t>
  </si>
  <si>
    <t xml:space="preserve"> директор (начальник, інший керівник) підприємства</t>
  </si>
  <si>
    <t xml:space="preserve"> завідувач складу</t>
  </si>
  <si>
    <t xml:space="preserve"> майстер</t>
  </si>
  <si>
    <t xml:space="preserve"> Начальник відділу</t>
  </si>
  <si>
    <t xml:space="preserve"> заступник директора</t>
  </si>
  <si>
    <t xml:space="preserve"> заступник начальника відділу</t>
  </si>
  <si>
    <t xml:space="preserve"> виконавець робіт</t>
  </si>
  <si>
    <t xml:space="preserve"> завідувач господарства</t>
  </si>
  <si>
    <t xml:space="preserve"> Вчитель загальноосвітнього навчального закладу</t>
  </si>
  <si>
    <t xml:space="preserve"> агроном</t>
  </si>
  <si>
    <t xml:space="preserve"> лікар загальної практики-сімейний лікар</t>
  </si>
  <si>
    <t xml:space="preserve"> Консультант</t>
  </si>
  <si>
    <t xml:space="preserve"> лікар ветеринарної медицини</t>
  </si>
  <si>
    <t xml:space="preserve"> викладач вищого навчального закладу</t>
  </si>
  <si>
    <t xml:space="preserve"> провізор</t>
  </si>
  <si>
    <t xml:space="preserve"> інженер-технолог</t>
  </si>
  <si>
    <t xml:space="preserve"> лікар-стоматолог</t>
  </si>
  <si>
    <t xml:space="preserve"> юрисконсульт</t>
  </si>
  <si>
    <t xml:space="preserve"> фахівець</t>
  </si>
  <si>
    <t xml:space="preserve"> фельдшер</t>
  </si>
  <si>
    <t xml:space="preserve"> електрик дільниці</t>
  </si>
  <si>
    <t xml:space="preserve"> експедитор</t>
  </si>
  <si>
    <t xml:space="preserve"> механік</t>
  </si>
  <si>
    <t xml:space="preserve"> лаборант (медицина)</t>
  </si>
  <si>
    <t xml:space="preserve"> вихователь</t>
  </si>
  <si>
    <t xml:space="preserve"> Лаборант (освіта)</t>
  </si>
  <si>
    <t xml:space="preserve"> сестра медична зі стоматології</t>
  </si>
  <si>
    <t xml:space="preserve"> інспектор з кадрів</t>
  </si>
  <si>
    <t xml:space="preserve"> оператор комп'ютерного набору</t>
  </si>
  <si>
    <t xml:space="preserve"> Листоноша (поштар)</t>
  </si>
  <si>
    <t xml:space="preserve"> контролер-касир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</si>
  <si>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</si>
  <si>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</si>
  <si>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Обліковець</t>
  </si>
  <si>
    <t xml:space="preserve"> соціальний робітник</t>
  </si>
  <si>
    <t xml:space="preserve"> помічник вихователя</t>
  </si>
  <si>
    <t xml:space="preserve"> Кондуктор громадського транспорту</t>
  </si>
  <si>
    <t xml:space="preserve"> Манікюрник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</si>
  <si>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</si>
  <si>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</si>
  <si>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</si>
  <si>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робітник з догляду за тваринами</t>
  </si>
  <si>
    <t xml:space="preserve"> лісоруб</t>
  </si>
  <si>
    <t xml:space="preserve"> оператор машинного доїння</t>
  </si>
  <si>
    <t xml:space="preserve"> тваринник</t>
  </si>
  <si>
    <t xml:space="preserve"> овочівник</t>
  </si>
  <si>
    <t xml:space="preserve"> свинар</t>
  </si>
  <si>
    <t xml:space="preserve"> Робітник з комплексного обслуговування сільськогосподарського виробництва</t>
  </si>
  <si>
    <t xml:space="preserve"> слюсар-сантехнік</t>
  </si>
  <si>
    <t xml:space="preserve"> Електрозварник ручного зварювання</t>
  </si>
  <si>
    <t xml:space="preserve"> Маляр</t>
  </si>
  <si>
    <t xml:space="preserve"> бетоняр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</si>
  <si>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</si>
  <si>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</si>
  <si>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</si>
  <si>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</si>
  <si>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прибиральник виробничих приміщень</t>
  </si>
  <si>
    <t xml:space="preserve"> кухонний робітник</t>
  </si>
  <si>
    <t xml:space="preserve"> робітник з комплексного прибирання та утримання будинків з прилеглими територіями</t>
  </si>
  <si>
    <t xml:space="preserve"> робітник з благоустрою</t>
  </si>
  <si>
    <t xml:space="preserve"> контролер енергонагляду</t>
  </si>
  <si>
    <t>формувальник залізобетонних виробів та конструкцій</t>
  </si>
  <si>
    <t>Кількість осіб, які мали статус безробітного</t>
  </si>
  <si>
    <t xml:space="preserve">Кількість осіб, які мали статус безробітного </t>
  </si>
  <si>
    <t>майстер будівельних та монтажних робіт</t>
  </si>
  <si>
    <t xml:space="preserve"> Інспектор</t>
  </si>
  <si>
    <t xml:space="preserve"> секретар-друкарка</t>
  </si>
  <si>
    <t xml:space="preserve"> озеленювач</t>
  </si>
  <si>
    <t xml:space="preserve"> Монтажник-складальник металопластикових конструкцій</t>
  </si>
  <si>
    <t xml:space="preserve"> Ремонтувальник русловий</t>
  </si>
  <si>
    <t xml:space="preserve"> формувальник залізобетонних виробів та конструкцій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</si>
  <si>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</si>
  <si>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</si>
  <si>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Касир-операціоніст</t>
  </si>
  <si>
    <t>керуючий відділенням</t>
  </si>
  <si>
    <t>оператор комп'ютерного набору</t>
  </si>
  <si>
    <t>начальник комерційного відділу</t>
  </si>
  <si>
    <t>керівник групи</t>
  </si>
  <si>
    <t>Судовий експерт</t>
  </si>
  <si>
    <t>інженер з технічної діагностики</t>
  </si>
  <si>
    <t>Інженер-будівельник</t>
  </si>
  <si>
    <t>помічник керівника підприємства (установи, організації)</t>
  </si>
  <si>
    <t>Інкасатор-водій автотранспортних засобів</t>
  </si>
  <si>
    <t>Кондуктор громадського транспорту</t>
  </si>
  <si>
    <t>охоронник</t>
  </si>
  <si>
    <t>перукар (перукар - модельєр)</t>
  </si>
  <si>
    <t>Робітник з комплексного обслуговування сільськогосподарського виробництва</t>
  </si>
  <si>
    <t>слюсар з механоскладальних робіт</t>
  </si>
  <si>
    <t>піскоструминник</t>
  </si>
  <si>
    <t>електрозварник на автоматичних та напівавтоматичних машинах</t>
  </si>
  <si>
    <t>бетоняр</t>
  </si>
  <si>
    <t>електромонтер охоронно-пожежної сигналізації</t>
  </si>
  <si>
    <t>машиніст змішувача асфальтобетону пересувного</t>
  </si>
  <si>
    <t>лакувальник</t>
  </si>
  <si>
    <t>Машиніст крана автомобільного</t>
  </si>
  <si>
    <t>машиніст автовишки та автогідропідіймача</t>
  </si>
  <si>
    <t>токар-розточувальник</t>
  </si>
  <si>
    <t>оператор виробничої дільниці</t>
  </si>
  <si>
    <t>ремонтувальник гумових виробів</t>
  </si>
  <si>
    <t>знімач-укладальник заготовок, маси та готових виробів</t>
  </si>
  <si>
    <t>машиніст компресорних установок</t>
  </si>
  <si>
    <t>тракторист (лісозаготівельні роботи)</t>
  </si>
  <si>
    <t>прасувальник</t>
  </si>
  <si>
    <t>прибиральник сміттєпроводів</t>
  </si>
  <si>
    <t>мийник-прибиральник рухомого складу</t>
  </si>
  <si>
    <t>слюсар з контрольно-вимірювальних приладів та автоматики (електромеханіка)</t>
  </si>
  <si>
    <t xml:space="preserve"> Штукатур</t>
  </si>
  <si>
    <t xml:space="preserve"> інженер з охорони праці</t>
  </si>
  <si>
    <t>інженер з транспорту</t>
  </si>
  <si>
    <t>монтажник санітарно-технічного устаткування</t>
  </si>
  <si>
    <t>Старший інспектор з особливих доручень (пенітенціарна система)</t>
  </si>
  <si>
    <t>Старший оперуповноважений в особливо важливих справах (пенітенціарна система)</t>
  </si>
  <si>
    <t>Слюсар із складання металевих конструкцій</t>
  </si>
  <si>
    <t>Покрівельник будівельний</t>
  </si>
  <si>
    <t>електромонтажник силових мереж та електроустаткування</t>
  </si>
  <si>
    <t>фарбувальник приладів і деталей</t>
  </si>
  <si>
    <t>налагоджувальник технологічного устаткування (електронна техніка)</t>
  </si>
  <si>
    <t>пресувальник-віджимач харчової продукції (перероблення фруктів, овочів, олієнасіннята горіхів)</t>
  </si>
  <si>
    <t>начальник відділу</t>
  </si>
  <si>
    <t>електрик дільниці</t>
  </si>
  <si>
    <t>фахівець</t>
  </si>
  <si>
    <t>Продавець-консультант</t>
  </si>
  <si>
    <t>садівник</t>
  </si>
  <si>
    <t>птахівник</t>
  </si>
  <si>
    <t xml:space="preserve">добувна промисловість </t>
  </si>
  <si>
    <t xml:space="preserve">постачання електроенергії, газу, пари </t>
  </si>
  <si>
    <t>водопостачання; каналізація</t>
  </si>
  <si>
    <t>оптова та роздрібна торгівля</t>
  </si>
  <si>
    <t>транспорт, складське господарство</t>
  </si>
  <si>
    <t>тимчасове розміщування й харчування</t>
  </si>
  <si>
    <t>професійна та технічна діяльність</t>
  </si>
  <si>
    <t>діяльність у сфері обслуговування</t>
  </si>
  <si>
    <t>державне управління й оборона</t>
  </si>
  <si>
    <t>охорона здоров'я</t>
  </si>
  <si>
    <t>мистецтво, спорт, розваги</t>
  </si>
  <si>
    <t>сільське та лісове господарство</t>
  </si>
  <si>
    <t>Законодавці, керівники, менеджери</t>
  </si>
  <si>
    <t>Робітники сільського та лісового господарства</t>
  </si>
  <si>
    <t>Робітники з обслуговування устаткування та машин</t>
  </si>
  <si>
    <t>Робітники сільського та лісового господарств</t>
  </si>
  <si>
    <t>2017 р. - 4 особи</t>
  </si>
  <si>
    <t>2018 р. - 3 особи</t>
  </si>
  <si>
    <t>за січень-липень</t>
  </si>
  <si>
    <t>станом на 1 серпня</t>
  </si>
  <si>
    <t xml:space="preserve"> Юрист</t>
  </si>
  <si>
    <t xml:space="preserve"> дояр</t>
  </si>
  <si>
    <t xml:space="preserve">Професії, по яких кількість  вакансій є найбільшою                                                                                                         у січні-липні 2018 року </t>
  </si>
  <si>
    <t>Професії, по яких кількість  вакансій є найбільшою                                                        у січні-липні 2018 року</t>
  </si>
  <si>
    <t>Професії, по яких середній розмір запропонованої  заробітної                          плати є найбільшим, станом на 01.08.2018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</si>
  <si>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01.08.2018 року</t>
  </si>
  <si>
    <t>Кількість вакансій та чисельність безробітних                                                  станом на 1 серпня 2018 року</t>
  </si>
  <si>
    <t>Кількість вакансій та чисельність безробітних за професійними групами                                   станом на 1 серпня 2018 року</t>
  </si>
  <si>
    <t>інженер з керування й обслуговування систем</t>
  </si>
  <si>
    <t>Менеджер (управитель) з персоналу</t>
  </si>
  <si>
    <t>арматурник (будівельні, монтажні й ремонтно-будівельні роботи)</t>
  </si>
  <si>
    <t>складальник виробів з деревини</t>
  </si>
  <si>
    <t>апаратник-екстракторник</t>
  </si>
  <si>
    <t>машиніст перо-пухообробних машин</t>
  </si>
  <si>
    <t>оператор сушильних установок</t>
  </si>
  <si>
    <t>машиніст бурової установки</t>
  </si>
  <si>
    <t>Електрогазозварник</t>
  </si>
  <si>
    <t>Поліцейський (за спеціалізаціями)</t>
  </si>
  <si>
    <t>машиніст крана (кранівник)</t>
  </si>
  <si>
    <t>в'язальник схемних джгутів, кабелів та шнурів</t>
  </si>
  <si>
    <t>Начальник відділення</t>
  </si>
  <si>
    <t>майстер зміни</t>
  </si>
  <si>
    <t>інженер-електронік</t>
  </si>
  <si>
    <t>інженер з метрології</t>
  </si>
  <si>
    <t>агент торговельний</t>
  </si>
  <si>
    <t>Організатор з персоналу</t>
  </si>
  <si>
    <t>експедитор</t>
  </si>
  <si>
    <t>інспектор кредитний</t>
  </si>
  <si>
    <t>секретар керівника (організації, підприємства, установи)</t>
  </si>
  <si>
    <t>приймальник замовлень</t>
  </si>
  <si>
    <t>Офісний службовець (статистика)</t>
  </si>
  <si>
    <t>Черговий (інші установи, підприємства, організації)</t>
  </si>
  <si>
    <t>Обліковець</t>
  </si>
  <si>
    <t>касир (на підприємстві, в установі, організації)</t>
  </si>
  <si>
    <t>касир багажний</t>
  </si>
  <si>
    <t>Поліцейський (інспектор) патрульної служби</t>
  </si>
  <si>
    <t>охоронець</t>
  </si>
  <si>
    <t>Кінолог</t>
  </si>
  <si>
    <t>прибиральник територій</t>
  </si>
  <si>
    <t>приймальник товарів</t>
  </si>
  <si>
    <t>Станом на 01.08.2018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</si>
</sst>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</numFmts>
  <fonts count="10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 Cyr"/>
    </font>
    <font>
      <sz val="10"/>
      <name val="SimSun"/>
      <family val="2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sz val="8"/>
      <name val="Times New Roman Cyr"/>
      <family val="1"/>
      <charset val="204"/>
    </font>
    <font>
      <i/>
      <sz val="16"/>
      <name val="Times New Roman Cyr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0"/>
      <name val="Times New Roman Cyr"/>
      <charset val="204"/>
    </font>
    <font>
      <sz val="8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4"/>
      <color theme="0"/>
      <name val="Times New Roman Cyr"/>
      <charset val="204"/>
    </font>
    <font>
      <sz val="14"/>
      <color theme="0"/>
      <name val="Times New Roman"/>
      <family val="1"/>
      <charset val="204"/>
    </font>
    <font>
      <sz val="8"/>
      <color theme="0"/>
      <name val="Times New Roman Cyr"/>
      <charset val="204"/>
    </font>
    <font>
      <sz val="10"/>
      <color theme="0"/>
      <name val="Times New Roman Cyr"/>
      <charset val="204"/>
    </font>
    <font>
      <sz val="8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6"/>
      <color theme="0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8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sz val="18"/>
      <color theme="1"/>
      <name val="Times New Roman Cyr"/>
      <charset val="204"/>
    </font>
    <font>
      <sz val="14"/>
      <name val="Times New Roman Cyr"/>
      <family val="1"/>
      <charset val="204"/>
    </font>
    <font>
      <sz val="14"/>
      <color theme="0"/>
      <name val="Times New Roman Cyr"/>
      <family val="1"/>
      <charset val="204"/>
    </font>
    <font>
      <sz val="13"/>
      <color theme="0"/>
      <name val="Times New Roman"/>
      <family val="1"/>
      <charset val="204"/>
    </font>
    <font>
      <sz val="14"/>
      <color rgb="FFFF0000"/>
      <name val="Times New Roman Cyr"/>
      <charset val="204"/>
    </font>
    <font>
      <sz val="8"/>
      <color rgb="FFFF0000"/>
      <name val="Times New Roman Cyr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3">
    <xf numFmtId="0" fontId="0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34" borderId="0" applyNumberFormat="0" applyBorder="0" applyAlignment="0" applyProtection="0"/>
    <xf numFmtId="0" fontId="7" fillId="39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6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9" borderId="0" applyNumberFormat="0" applyBorder="0" applyAlignment="0" applyProtection="0"/>
    <xf numFmtId="0" fontId="7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6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1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7" borderId="0" applyNumberFormat="0" applyBorder="0" applyAlignment="0" applyProtection="0"/>
    <xf numFmtId="0" fontId="8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29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4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6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53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14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5" borderId="0" applyNumberFormat="0" applyBorder="0" applyAlignment="0" applyProtection="0"/>
    <xf numFmtId="0" fontId="8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49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22" borderId="0" applyNumberFormat="0" applyBorder="0" applyAlignment="0" applyProtection="0"/>
    <xf numFmtId="0" fontId="8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4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63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8" borderId="0" applyNumberFormat="0" applyBorder="0" applyAlignment="0" applyProtection="0"/>
    <xf numFmtId="0" fontId="10" fillId="36" borderId="1" applyNumberFormat="0" applyAlignment="0" applyProtection="0"/>
    <xf numFmtId="0" fontId="10" fillId="37" borderId="1" applyNumberFormat="0" applyAlignment="0" applyProtection="0"/>
    <xf numFmtId="0" fontId="11" fillId="66" borderId="1" applyNumberFormat="0" applyAlignment="0" applyProtection="0"/>
    <xf numFmtId="0" fontId="12" fillId="67" borderId="2" applyNumberFormat="0" applyAlignment="0" applyProtection="0"/>
    <xf numFmtId="0" fontId="12" fillId="68" borderId="2" applyNumberFormat="0" applyAlignment="0" applyProtection="0"/>
    <xf numFmtId="0" fontId="12" fillId="69" borderId="2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166" fontId="6" fillId="0" borderId="0" applyFont="0" applyFill="0" applyBorder="0" applyProtection="0">
      <alignment horizontal="center" vertical="center"/>
    </xf>
    <xf numFmtId="49" fontId="6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6" fillId="0" borderId="0" applyFont="0" applyFill="0" applyBorder="0" applyProtection="0">
      <alignment horizontal="left" vertical="center" wrapText="1"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33" borderId="1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33" borderId="0" applyNumberFormat="0" applyBorder="0" applyAlignment="0" applyProtection="0"/>
    <xf numFmtId="0" fontId="2" fillId="0" borderId="0"/>
    <xf numFmtId="0" fontId="2" fillId="0" borderId="0"/>
    <xf numFmtId="0" fontId="2" fillId="26" borderId="12" applyNumberFormat="0" applyFont="0" applyAlignment="0" applyProtection="0"/>
    <xf numFmtId="0" fontId="28" fillId="27" borderId="12" applyNumberFormat="0" applyAlignment="0" applyProtection="0"/>
    <xf numFmtId="0" fontId="2" fillId="10" borderId="12" applyNumberFormat="0" applyFont="0" applyAlignment="0" applyProtection="0"/>
    <xf numFmtId="0" fontId="29" fillId="36" borderId="13" applyNumberFormat="0" applyAlignment="0" applyProtection="0"/>
    <xf numFmtId="0" fontId="29" fillId="37" borderId="13" applyNumberFormat="0" applyAlignment="0" applyProtection="0"/>
    <xf numFmtId="0" fontId="29" fillId="66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167" fontId="6" fillId="0" borderId="0" applyFont="0" applyFill="0" applyBorder="0" applyProtection="0"/>
    <xf numFmtId="167" fontId="6" fillId="0" borderId="0" applyFont="0" applyFill="0" applyBorder="0" applyProtection="0"/>
    <xf numFmtId="0" fontId="32" fillId="0" borderId="0" applyNumberFormat="0" applyFill="0" applyBorder="0" applyProtection="0"/>
    <xf numFmtId="0" fontId="32" fillId="0" borderId="0" applyNumberFormat="0" applyFill="0" applyBorder="0" applyProtection="0"/>
    <xf numFmtId="3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9" fontId="6" fillId="0" borderId="0" applyFont="0" applyFill="0" applyBorder="0" applyProtection="0">
      <alignment wrapText="1"/>
    </xf>
    <xf numFmtId="49" fontId="6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8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64" borderId="0" applyNumberFormat="0" applyBorder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9" fillId="36" borderId="13" applyNumberFormat="0" applyAlignment="0" applyProtection="0"/>
    <xf numFmtId="0" fontId="29" fillId="37" borderId="13" applyNumberFormat="0" applyAlignment="0" applyProtection="0"/>
    <xf numFmtId="0" fontId="29" fillId="37" borderId="13" applyNumberFormat="0" applyAlignment="0" applyProtection="0"/>
    <xf numFmtId="0" fontId="29" fillId="36" borderId="13" applyNumberFormat="0" applyAlignment="0" applyProtection="0"/>
    <xf numFmtId="0" fontId="29" fillId="72" borderId="13" applyNumberFormat="0" applyAlignment="0" applyProtection="0"/>
    <xf numFmtId="0" fontId="29" fillId="72" borderId="13" applyNumberFormat="0" applyAlignment="0" applyProtection="0"/>
    <xf numFmtId="0" fontId="10" fillId="36" borderId="1" applyNumberFormat="0" applyAlignment="0" applyProtection="0"/>
    <xf numFmtId="0" fontId="10" fillId="37" borderId="1" applyNumberFormat="0" applyAlignment="0" applyProtection="0"/>
    <xf numFmtId="0" fontId="10" fillId="37" borderId="1" applyNumberFormat="0" applyAlignment="0" applyProtection="0"/>
    <xf numFmtId="0" fontId="10" fillId="36" borderId="1" applyNumberFormat="0" applyAlignment="0" applyProtection="0"/>
    <xf numFmtId="0" fontId="10" fillId="72" borderId="1" applyNumberFormat="0" applyAlignment="0" applyProtection="0"/>
    <xf numFmtId="0" fontId="10" fillId="72" borderId="1" applyNumberFormat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5" applyNumberFormat="0" applyFill="0" applyAlignment="0" applyProtection="0"/>
    <xf numFmtId="0" fontId="35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7" applyNumberFormat="0" applyFill="0" applyAlignment="0" applyProtection="0"/>
    <xf numFmtId="0" fontId="36" fillId="0" borderId="1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2" fillId="0" borderId="9" applyNumberFormat="0" applyFill="0" applyAlignment="0" applyProtection="0"/>
    <xf numFmtId="0" fontId="37" fillId="0" borderId="17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7" fillId="0" borderId="0"/>
    <xf numFmtId="0" fontId="64" fillId="0" borderId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2" fillId="67" borderId="2" applyNumberFormat="0" applyAlignment="0" applyProtection="0"/>
    <xf numFmtId="0" fontId="12" fillId="68" borderId="2" applyNumberFormat="0" applyAlignment="0" applyProtection="0"/>
    <xf numFmtId="0" fontId="12" fillId="67" borderId="2" applyNumberFormat="0" applyAlignment="0" applyProtection="0"/>
    <xf numFmtId="0" fontId="12" fillId="68" borderId="2" applyNumberFormat="0" applyAlignment="0" applyProtection="0"/>
    <xf numFmtId="0" fontId="12" fillId="68" borderId="2" applyNumberFormat="0" applyAlignment="0" applyProtection="0"/>
    <xf numFmtId="0" fontId="12" fillId="67" borderId="2" applyNumberFormat="0" applyAlignment="0" applyProtection="0"/>
    <xf numFmtId="0" fontId="12" fillId="69" borderId="2" applyNumberFormat="0" applyAlignment="0" applyProtection="0"/>
    <xf numFmtId="0" fontId="12" fillId="69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0" fillId="36" borderId="1" applyNumberFormat="0" applyAlignment="0" applyProtection="0"/>
    <xf numFmtId="0" fontId="10" fillId="37" borderId="1" applyNumberFormat="0" applyAlignment="0" applyProtection="0"/>
    <xf numFmtId="0" fontId="11" fillId="23" borderId="1" applyNumberFormat="0" applyAlignment="0" applyProtection="0"/>
    <xf numFmtId="0" fontId="1" fillId="0" borderId="0"/>
    <xf numFmtId="0" fontId="1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4" fillId="0" borderId="0"/>
    <xf numFmtId="0" fontId="1" fillId="0" borderId="0"/>
    <xf numFmtId="0" fontId="1" fillId="0" borderId="0"/>
    <xf numFmtId="0" fontId="38" fillId="0" borderId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8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26" borderId="12" applyNumberFormat="0" applyFont="0" applyAlignment="0" applyProtection="0"/>
    <xf numFmtId="0" fontId="28" fillId="27" borderId="12" applyNumberFormat="0" applyAlignment="0" applyProtection="0"/>
    <xf numFmtId="0" fontId="39" fillId="27" borderId="12" applyNumberFormat="0" applyAlignment="0" applyProtection="0"/>
    <xf numFmtId="0" fontId="2" fillId="26" borderId="12" applyNumberFormat="0" applyFont="0" applyAlignment="0" applyProtection="0"/>
    <xf numFmtId="0" fontId="6" fillId="10" borderId="12" applyNumberFormat="0" applyFont="0" applyAlignment="0" applyProtection="0"/>
    <xf numFmtId="0" fontId="6" fillId="10" borderId="12" applyNumberFormat="0" applyFont="0" applyAlignment="0" applyProtection="0"/>
    <xf numFmtId="0" fontId="2" fillId="26" borderId="12" applyNumberFormat="0" applyFont="0" applyAlignment="0" applyProtection="0"/>
    <xf numFmtId="0" fontId="39" fillId="27" borderId="12" applyNumberFormat="0" applyAlignment="0" applyProtection="0"/>
    <xf numFmtId="0" fontId="2" fillId="26" borderId="12" applyNumberFormat="0" applyFont="0" applyAlignment="0" applyProtection="0"/>
    <xf numFmtId="0" fontId="29" fillId="36" borderId="13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0" borderId="0"/>
    <xf numFmtId="0" fontId="6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</cellStyleXfs>
  <cellXfs count="231">
    <xf numFmtId="0" fontId="0" fillId="0" borderId="0" xfId="0"/>
    <xf numFmtId="0" fontId="40" fillId="0" borderId="0" xfId="501" applyFont="1" applyFill="1"/>
    <xf numFmtId="0" fontId="42" fillId="0" borderId="0" xfId="501" applyFont="1" applyFill="1" applyBorder="1" applyAlignment="1">
      <alignment horizontal="center"/>
    </xf>
    <xf numFmtId="0" fontId="42" fillId="0" borderId="0" xfId="501" applyFont="1" applyFill="1"/>
    <xf numFmtId="0" fontId="42" fillId="0" borderId="0" xfId="501" applyFont="1" applyFill="1" applyAlignment="1">
      <alignment vertical="center"/>
    </xf>
    <xf numFmtId="0" fontId="3" fillId="0" borderId="0" xfId="501" applyFont="1" applyFill="1"/>
    <xf numFmtId="0" fontId="3" fillId="0" borderId="0" xfId="501" applyFont="1" applyFill="1" applyAlignment="1">
      <alignment wrapText="1"/>
    </xf>
    <xf numFmtId="165" fontId="3" fillId="0" borderId="0" xfId="501" applyNumberFormat="1" applyFont="1" applyFill="1"/>
    <xf numFmtId="0" fontId="4" fillId="0" borderId="0" xfId="501" applyFont="1" applyFill="1" applyAlignment="1">
      <alignment vertical="center"/>
    </xf>
    <xf numFmtId="0" fontId="3" fillId="0" borderId="0" xfId="501" applyFont="1" applyFill="1" applyAlignment="1">
      <alignment vertical="center"/>
    </xf>
    <xf numFmtId="0" fontId="3" fillId="0" borderId="0" xfId="501" applyFont="1" applyFill="1" applyAlignment="1">
      <alignment horizontal="center"/>
    </xf>
    <xf numFmtId="3" fontId="3" fillId="0" borderId="0" xfId="501" applyNumberFormat="1" applyFont="1" applyFill="1"/>
    <xf numFmtId="3" fontId="42" fillId="0" borderId="0" xfId="501" applyNumberFormat="1" applyFont="1" applyFill="1" applyAlignment="1">
      <alignment vertical="center"/>
    </xf>
    <xf numFmtId="0" fontId="45" fillId="0" borderId="0" xfId="501" applyFont="1" applyFill="1"/>
    <xf numFmtId="0" fontId="1" fillId="0" borderId="0" xfId="480" applyFont="1" applyAlignment="1"/>
    <xf numFmtId="0" fontId="68" fillId="0" borderId="0" xfId="501" applyFont="1" applyFill="1" applyBorder="1"/>
    <xf numFmtId="0" fontId="69" fillId="0" borderId="0" xfId="501" applyFont="1" applyFill="1" applyBorder="1"/>
    <xf numFmtId="0" fontId="70" fillId="0" borderId="0" xfId="501" applyFont="1" applyFill="1" applyBorder="1"/>
    <xf numFmtId="0" fontId="69" fillId="0" borderId="0" xfId="501" applyFont="1" applyFill="1" applyBorder="1" applyAlignment="1">
      <alignment vertical="center"/>
    </xf>
    <xf numFmtId="165" fontId="71" fillId="0" borderId="0" xfId="501" applyNumberFormat="1" applyFont="1" applyFill="1" applyBorder="1"/>
    <xf numFmtId="0" fontId="3" fillId="0" borderId="0" xfId="501" applyFont="1" applyFill="1" applyBorder="1"/>
    <xf numFmtId="0" fontId="72" fillId="0" borderId="0" xfId="500" applyFont="1" applyFill="1" applyBorder="1" applyAlignment="1">
      <alignment vertical="center" wrapText="1"/>
    </xf>
    <xf numFmtId="0" fontId="73" fillId="0" borderId="0" xfId="501" applyFont="1" applyFill="1" applyBorder="1"/>
    <xf numFmtId="0" fontId="74" fillId="0" borderId="0" xfId="501" applyFont="1" applyFill="1" applyBorder="1"/>
    <xf numFmtId="0" fontId="46" fillId="0" borderId="0" xfId="0" applyFont="1"/>
    <xf numFmtId="0" fontId="1" fillId="0" borderId="0" xfId="0" applyFont="1"/>
    <xf numFmtId="3" fontId="1" fillId="0" borderId="0" xfId="480" applyNumberFormat="1" applyFont="1"/>
    <xf numFmtId="0" fontId="46" fillId="0" borderId="0" xfId="0" applyFont="1" applyAlignment="1"/>
    <xf numFmtId="0" fontId="1" fillId="0" borderId="0" xfId="0" applyFont="1" applyAlignment="1"/>
    <xf numFmtId="0" fontId="75" fillId="0" borderId="0" xfId="501" applyFont="1" applyFill="1"/>
    <xf numFmtId="0" fontId="76" fillId="0" borderId="0" xfId="501" applyFont="1" applyFill="1"/>
    <xf numFmtId="0" fontId="42" fillId="73" borderId="0" xfId="501" applyFont="1" applyFill="1" applyAlignment="1">
      <alignment vertical="center"/>
    </xf>
    <xf numFmtId="0" fontId="77" fillId="0" borderId="0" xfId="480" applyFont="1" applyBorder="1"/>
    <xf numFmtId="0" fontId="78" fillId="0" borderId="0" xfId="480" applyFont="1"/>
    <xf numFmtId="0" fontId="77" fillId="0" borderId="0" xfId="480" applyFont="1"/>
    <xf numFmtId="0" fontId="79" fillId="0" borderId="0" xfId="480" applyFont="1"/>
    <xf numFmtId="2" fontId="79" fillId="0" borderId="0" xfId="480" applyNumberFormat="1" applyFont="1" applyAlignment="1">
      <alignment wrapText="1"/>
    </xf>
    <xf numFmtId="1" fontId="79" fillId="0" borderId="0" xfId="480" applyNumberFormat="1" applyFont="1"/>
    <xf numFmtId="0" fontId="79" fillId="0" borderId="0" xfId="480" applyFont="1" applyAlignment="1"/>
    <xf numFmtId="0" fontId="80" fillId="0" borderId="0" xfId="480" applyFont="1"/>
    <xf numFmtId="3" fontId="81" fillId="0" borderId="0" xfId="480" applyNumberFormat="1" applyFont="1"/>
    <xf numFmtId="0" fontId="82" fillId="0" borderId="0" xfId="501" applyFont="1" applyFill="1" applyAlignment="1">
      <alignment wrapText="1"/>
    </xf>
    <xf numFmtId="0" fontId="83" fillId="0" borderId="0" xfId="501" applyFont="1" applyFill="1" applyAlignment="1">
      <alignment vertical="center" wrapText="1"/>
    </xf>
    <xf numFmtId="0" fontId="82" fillId="0" borderId="0" xfId="501" applyFont="1" applyFill="1"/>
    <xf numFmtId="0" fontId="84" fillId="0" borderId="0" xfId="501" applyFont="1" applyFill="1"/>
    <xf numFmtId="0" fontId="85" fillId="0" borderId="0" xfId="501" applyFont="1" applyFill="1"/>
    <xf numFmtId="0" fontId="83" fillId="0" borderId="0" xfId="501" applyFont="1" applyFill="1" applyAlignment="1">
      <alignment vertical="center"/>
    </xf>
    <xf numFmtId="1" fontId="82" fillId="0" borderId="0" xfId="501" applyNumberFormat="1" applyFont="1" applyFill="1"/>
    <xf numFmtId="0" fontId="82" fillId="0" borderId="0" xfId="501" applyFont="1" applyFill="1" applyAlignment="1">
      <alignment vertical="center"/>
    </xf>
    <xf numFmtId="0" fontId="82" fillId="0" borderId="0" xfId="501" applyFont="1" applyFill="1" applyAlignment="1">
      <alignment horizontal="center"/>
    </xf>
    <xf numFmtId="0" fontId="84" fillId="0" borderId="0" xfId="501" applyFont="1" applyFill="1" applyAlignment="1">
      <alignment vertical="center" wrapText="1"/>
    </xf>
    <xf numFmtId="0" fontId="83" fillId="0" borderId="0" xfId="501" applyFont="1" applyFill="1" applyAlignment="1">
      <alignment horizontal="center" vertical="top" wrapText="1"/>
    </xf>
    <xf numFmtId="0" fontId="85" fillId="0" borderId="0" xfId="501" applyFont="1" applyFill="1" applyAlignment="1">
      <alignment vertical="center"/>
    </xf>
    <xf numFmtId="165" fontId="82" fillId="0" borderId="0" xfId="501" applyNumberFormat="1" applyFont="1" applyFill="1"/>
    <xf numFmtId="0" fontId="86" fillId="0" borderId="0" xfId="501" applyFont="1" applyFill="1" applyAlignment="1">
      <alignment horizontal="center"/>
    </xf>
    <xf numFmtId="0" fontId="87" fillId="0" borderId="3" xfId="501" applyFont="1" applyFill="1" applyBorder="1" applyAlignment="1">
      <alignment horizontal="center" vertical="center" wrapText="1"/>
    </xf>
    <xf numFmtId="3" fontId="87" fillId="0" borderId="3" xfId="501" applyNumberFormat="1" applyFont="1" applyFill="1" applyBorder="1" applyAlignment="1">
      <alignment horizontal="center" vertical="center"/>
    </xf>
    <xf numFmtId="0" fontId="88" fillId="0" borderId="3" xfId="500" applyFont="1" applyBorder="1" applyAlignment="1">
      <alignment vertical="center" wrapText="1"/>
    </xf>
    <xf numFmtId="3" fontId="89" fillId="0" borderId="3" xfId="501" applyNumberFormat="1" applyFont="1" applyFill="1" applyBorder="1" applyAlignment="1">
      <alignment horizontal="center" vertical="center" wrapText="1"/>
    </xf>
    <xf numFmtId="1" fontId="89" fillId="0" borderId="3" xfId="501" applyNumberFormat="1" applyFont="1" applyFill="1" applyBorder="1" applyAlignment="1">
      <alignment horizontal="center" vertical="center" wrapText="1"/>
    </xf>
    <xf numFmtId="0" fontId="90" fillId="0" borderId="0" xfId="501" applyFont="1" applyFill="1" applyAlignment="1">
      <alignment wrapText="1"/>
    </xf>
    <xf numFmtId="0" fontId="90" fillId="0" borderId="0" xfId="501" applyFont="1" applyFill="1"/>
    <xf numFmtId="3" fontId="91" fillId="0" borderId="0" xfId="501" applyNumberFormat="1" applyFont="1" applyFill="1" applyBorder="1" applyAlignment="1">
      <alignment horizontal="center" vertical="center"/>
    </xf>
    <xf numFmtId="3" fontId="92" fillId="0" borderId="0" xfId="501" applyNumberFormat="1" applyFont="1" applyFill="1" applyBorder="1" applyAlignment="1">
      <alignment horizontal="center" vertical="center"/>
    </xf>
    <xf numFmtId="3" fontId="76" fillId="0" borderId="3" xfId="501" applyNumberFormat="1" applyFont="1" applyFill="1" applyBorder="1" applyAlignment="1">
      <alignment horizontal="center" vertical="center"/>
    </xf>
    <xf numFmtId="3" fontId="93" fillId="73" borderId="3" xfId="501" applyNumberFormat="1" applyFont="1" applyFill="1" applyBorder="1" applyAlignment="1">
      <alignment horizontal="center" vertical="center"/>
    </xf>
    <xf numFmtId="1" fontId="76" fillId="0" borderId="3" xfId="501" applyNumberFormat="1" applyFont="1" applyFill="1" applyBorder="1" applyAlignment="1">
      <alignment horizontal="center" vertical="center"/>
    </xf>
    <xf numFmtId="1" fontId="94" fillId="0" borderId="3" xfId="428" applyNumberFormat="1" applyFont="1" applyBorder="1" applyAlignment="1">
      <alignment horizontal="center" vertical="center" wrapText="1"/>
    </xf>
    <xf numFmtId="0" fontId="95" fillId="0" borderId="0" xfId="501" applyFont="1" applyFill="1" applyBorder="1" applyAlignment="1">
      <alignment horizontal="center"/>
    </xf>
    <xf numFmtId="0" fontId="94" fillId="0" borderId="3" xfId="501" applyFont="1" applyFill="1" applyBorder="1" applyAlignment="1">
      <alignment horizontal="center" vertical="center" wrapText="1"/>
    </xf>
    <xf numFmtId="0" fontId="93" fillId="0" borderId="3" xfId="501" applyFont="1" applyFill="1" applyBorder="1" applyAlignment="1">
      <alignment horizontal="center" vertical="center" wrapText="1"/>
    </xf>
    <xf numFmtId="165" fontId="94" fillId="73" borderId="3" xfId="501" applyNumberFormat="1" applyFont="1" applyFill="1" applyBorder="1" applyAlignment="1">
      <alignment horizontal="center" vertical="center" wrapText="1"/>
    </xf>
    <xf numFmtId="165" fontId="94" fillId="0" borderId="3" xfId="501" applyNumberFormat="1" applyFont="1" applyFill="1" applyBorder="1" applyAlignment="1">
      <alignment horizontal="center" vertical="center" wrapText="1"/>
    </xf>
    <xf numFmtId="0" fontId="96" fillId="0" borderId="3" xfId="501" applyFont="1" applyFill="1" applyBorder="1" applyAlignment="1">
      <alignment horizontal="left" vertical="center" wrapText="1"/>
    </xf>
    <xf numFmtId="165" fontId="76" fillId="0" borderId="3" xfId="501" applyNumberFormat="1" applyFont="1" applyFill="1" applyBorder="1" applyAlignment="1">
      <alignment horizontal="center" vertical="center" wrapText="1"/>
    </xf>
    <xf numFmtId="3" fontId="97" fillId="0" borderId="3" xfId="428" applyNumberFormat="1" applyFont="1" applyBorder="1" applyAlignment="1">
      <alignment horizontal="center" vertical="center" wrapText="1"/>
    </xf>
    <xf numFmtId="3" fontId="89" fillId="0" borderId="3" xfId="501" applyNumberFormat="1" applyFont="1" applyFill="1" applyBorder="1" applyAlignment="1">
      <alignment horizontal="center" vertical="center"/>
    </xf>
    <xf numFmtId="165" fontId="87" fillId="0" borderId="3" xfId="501" applyNumberFormat="1" applyFont="1" applyFill="1" applyBorder="1" applyAlignment="1">
      <alignment horizontal="center" vertical="center"/>
    </xf>
    <xf numFmtId="3" fontId="98" fillId="0" borderId="3" xfId="501" applyNumberFormat="1" applyFont="1" applyFill="1" applyBorder="1" applyAlignment="1">
      <alignment horizontal="center" vertical="center"/>
    </xf>
    <xf numFmtId="0" fontId="95" fillId="0" borderId="0" xfId="501" applyFont="1" applyFill="1"/>
    <xf numFmtId="1" fontId="76" fillId="0" borderId="3" xfId="428" applyNumberFormat="1" applyFont="1" applyBorder="1" applyAlignment="1">
      <alignment horizontal="center" vertical="center" wrapText="1"/>
    </xf>
    <xf numFmtId="0" fontId="87" fillId="73" borderId="3" xfId="501" applyFont="1" applyFill="1" applyBorder="1" applyAlignment="1">
      <alignment horizontal="center" vertical="center" wrapText="1"/>
    </xf>
    <xf numFmtId="165" fontId="99" fillId="0" borderId="3" xfId="501" applyNumberFormat="1" applyFont="1" applyFill="1" applyBorder="1" applyAlignment="1">
      <alignment horizontal="center" vertical="center" wrapText="1"/>
    </xf>
    <xf numFmtId="1" fontId="97" fillId="0" borderId="3" xfId="428" applyNumberFormat="1" applyFont="1" applyBorder="1" applyAlignment="1" applyProtection="1">
      <alignment horizontal="center" vertical="center"/>
      <protection locked="0"/>
    </xf>
    <xf numFmtId="14" fontId="96" fillId="0" borderId="3" xfId="428" applyNumberFormat="1" applyFont="1" applyBorder="1" applyAlignment="1">
      <alignment horizontal="center" vertical="center" wrapText="1"/>
    </xf>
    <xf numFmtId="1" fontId="96" fillId="0" borderId="3" xfId="501" applyNumberFormat="1" applyFont="1" applyFill="1" applyBorder="1" applyAlignment="1">
      <alignment horizontal="center" vertical="center"/>
    </xf>
    <xf numFmtId="1" fontId="96" fillId="0" borderId="3" xfId="501" applyNumberFormat="1" applyFont="1" applyFill="1" applyBorder="1" applyAlignment="1">
      <alignment horizontal="center" vertical="center" wrapText="1"/>
    </xf>
    <xf numFmtId="0" fontId="100" fillId="0" borderId="3" xfId="500" applyFont="1" applyBorder="1" applyAlignment="1">
      <alignment vertical="center" wrapText="1"/>
    </xf>
    <xf numFmtId="165" fontId="94" fillId="0" borderId="3" xfId="501" applyNumberFormat="1" applyFont="1" applyFill="1" applyBorder="1" applyAlignment="1">
      <alignment horizontal="center" vertical="center"/>
    </xf>
    <xf numFmtId="3" fontId="40" fillId="0" borderId="3" xfId="501" applyNumberFormat="1" applyFont="1" applyFill="1" applyBorder="1" applyAlignment="1">
      <alignment horizontal="center" vertical="center"/>
    </xf>
    <xf numFmtId="3" fontId="40" fillId="73" borderId="3" xfId="501" applyNumberFormat="1" applyFont="1" applyFill="1" applyBorder="1" applyAlignment="1">
      <alignment horizontal="center" vertical="center"/>
    </xf>
    <xf numFmtId="3" fontId="4" fillId="73" borderId="3" xfId="501" applyNumberFormat="1" applyFont="1" applyFill="1" applyBorder="1" applyAlignment="1">
      <alignment horizontal="center" vertical="center"/>
    </xf>
    <xf numFmtId="3" fontId="49" fillId="0" borderId="3" xfId="428" applyNumberFormat="1" applyFont="1" applyBorder="1" applyAlignment="1">
      <alignment horizontal="center" vertical="center" wrapText="1"/>
    </xf>
    <xf numFmtId="0" fontId="40" fillId="0" borderId="3" xfId="501" applyFont="1" applyFill="1" applyBorder="1" applyAlignment="1">
      <alignment horizontal="center" vertical="center" wrapText="1"/>
    </xf>
    <xf numFmtId="3" fontId="40" fillId="0" borderId="3" xfId="501" applyNumberFormat="1" applyFont="1" applyFill="1" applyBorder="1" applyAlignment="1">
      <alignment horizontal="center" vertical="center" wrapText="1"/>
    </xf>
    <xf numFmtId="0" fontId="51" fillId="0" borderId="3" xfId="501" applyFont="1" applyFill="1" applyBorder="1" applyAlignment="1">
      <alignment horizontal="center" vertical="center" wrapText="1"/>
    </xf>
    <xf numFmtId="0" fontId="4" fillId="0" borderId="3" xfId="501" applyFont="1" applyFill="1" applyBorder="1" applyAlignment="1">
      <alignment horizontal="left" vertical="center" wrapText="1"/>
    </xf>
    <xf numFmtId="3" fontId="52" fillId="0" borderId="3" xfId="501" applyNumberFormat="1" applyFont="1" applyFill="1" applyBorder="1" applyAlignment="1">
      <alignment horizontal="center" vertical="center" wrapText="1"/>
    </xf>
    <xf numFmtId="172" fontId="49" fillId="0" borderId="3" xfId="428" applyNumberFormat="1" applyFont="1" applyBorder="1" applyAlignment="1">
      <alignment horizontal="center" vertical="center"/>
    </xf>
    <xf numFmtId="165" fontId="40" fillId="0" borderId="3" xfId="428" applyNumberFormat="1" applyFont="1" applyBorder="1" applyAlignment="1">
      <alignment horizontal="center" vertical="center" wrapText="1"/>
    </xf>
    <xf numFmtId="165" fontId="52" fillId="0" borderId="3" xfId="428" applyNumberFormat="1" applyFont="1" applyBorder="1" applyAlignment="1">
      <alignment horizontal="center" vertical="center" wrapText="1"/>
    </xf>
    <xf numFmtId="0" fontId="4" fillId="0" borderId="0" xfId="501" applyFont="1" applyFill="1"/>
    <xf numFmtId="164" fontId="40" fillId="0" borderId="3" xfId="428" applyNumberFormat="1" applyFont="1" applyBorder="1" applyAlignment="1">
      <alignment horizontal="center" vertical="center" wrapText="1"/>
    </xf>
    <xf numFmtId="3" fontId="52" fillId="0" borderId="3" xfId="501" applyNumberFormat="1" applyFont="1" applyFill="1" applyBorder="1" applyAlignment="1">
      <alignment horizontal="center" vertical="center"/>
    </xf>
    <xf numFmtId="0" fontId="53" fillId="0" borderId="3" xfId="501" applyFont="1" applyFill="1" applyBorder="1" applyAlignment="1">
      <alignment horizontal="center" vertical="center" wrapText="1"/>
    </xf>
    <xf numFmtId="0" fontId="54" fillId="0" borderId="3" xfId="501" applyFont="1" applyFill="1" applyBorder="1" applyAlignment="1">
      <alignment horizontal="center" vertical="center" wrapText="1"/>
    </xf>
    <xf numFmtId="0" fontId="55" fillId="0" borderId="3" xfId="501" applyFont="1" applyFill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/>
    </xf>
    <xf numFmtId="2" fontId="49" fillId="0" borderId="3" xfId="480" applyNumberFormat="1" applyFont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 wrapText="1"/>
    </xf>
    <xf numFmtId="3" fontId="49" fillId="0" borderId="3" xfId="480" applyNumberFormat="1" applyFont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 shrinkToFit="1"/>
    </xf>
    <xf numFmtId="49" fontId="49" fillId="73" borderId="3" xfId="480" applyNumberFormat="1" applyFont="1" applyFill="1" applyBorder="1" applyAlignment="1">
      <alignment horizontal="left" vertical="center" wrapText="1" shrinkToFit="1"/>
    </xf>
    <xf numFmtId="3" fontId="49" fillId="0" borderId="3" xfId="480" applyNumberFormat="1" applyFont="1" applyBorder="1" applyAlignment="1">
      <alignment horizontal="center" vertical="center" wrapText="1" shrinkToFit="1"/>
    </xf>
    <xf numFmtId="1" fontId="49" fillId="0" borderId="3" xfId="480" applyNumberFormat="1" applyFont="1" applyBorder="1" applyAlignment="1">
      <alignment horizontal="center" vertical="center" wrapText="1" shrinkToFit="1"/>
    </xf>
    <xf numFmtId="0" fontId="77" fillId="0" borderId="0" xfId="480" applyFont="1" applyAlignment="1">
      <alignment shrinkToFit="1"/>
    </xf>
    <xf numFmtId="49" fontId="49" fillId="0" borderId="3" xfId="480" applyNumberFormat="1" applyFont="1" applyBorder="1" applyAlignment="1">
      <alignment horizontal="left" vertical="center" wrapText="1" shrinkToFit="1"/>
    </xf>
    <xf numFmtId="0" fontId="49" fillId="0" borderId="3" xfId="480" applyFont="1" applyBorder="1" applyAlignment="1">
      <alignment horizontal="left" vertical="center" shrinkToFit="1"/>
    </xf>
    <xf numFmtId="0" fontId="79" fillId="0" borderId="0" xfId="480" applyFont="1" applyAlignment="1">
      <alignment shrinkToFit="1"/>
    </xf>
    <xf numFmtId="0" fontId="1" fillId="0" borderId="3" xfId="480" applyFont="1" applyBorder="1" applyAlignment="1">
      <alignment vertical="center" wrapText="1"/>
    </xf>
    <xf numFmtId="3" fontId="1" fillId="0" borderId="3" xfId="480" applyNumberFormat="1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wrapText="1"/>
    </xf>
    <xf numFmtId="0" fontId="49" fillId="0" borderId="3" xfId="0" applyFont="1" applyBorder="1" applyAlignment="1">
      <alignment horizontal="center"/>
    </xf>
    <xf numFmtId="0" fontId="49" fillId="0" borderId="3" xfId="0" applyFont="1" applyBorder="1" applyAlignment="1">
      <alignment wrapText="1"/>
    </xf>
    <xf numFmtId="0" fontId="49" fillId="0" borderId="3" xfId="0" applyFont="1" applyBorder="1" applyAlignment="1">
      <alignment vertical="center"/>
    </xf>
    <xf numFmtId="0" fontId="49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left" wrapText="1"/>
    </xf>
    <xf numFmtId="0" fontId="49" fillId="0" borderId="3" xfId="0" applyFont="1" applyBorder="1" applyAlignment="1">
      <alignment vertical="center" wrapText="1"/>
    </xf>
    <xf numFmtId="0" fontId="1" fillId="0" borderId="0" xfId="480" applyFont="1"/>
    <xf numFmtId="2" fontId="1" fillId="0" borderId="0" xfId="480" applyNumberFormat="1" applyFont="1" applyAlignment="1">
      <alignment wrapText="1"/>
    </xf>
    <xf numFmtId="0" fontId="1" fillId="0" borderId="3" xfId="480" applyFont="1" applyBorder="1" applyAlignment="1">
      <alignment horizontal="center" vertical="center"/>
    </xf>
    <xf numFmtId="2" fontId="59" fillId="0" borderId="3" xfId="480" applyNumberFormat="1" applyFont="1" applyBorder="1" applyAlignment="1">
      <alignment horizontal="center" vertical="center" wrapText="1"/>
    </xf>
    <xf numFmtId="0" fontId="59" fillId="0" borderId="3" xfId="480" applyFont="1" applyBorder="1" applyAlignment="1">
      <alignment horizontal="center" vertical="center" wrapText="1"/>
    </xf>
    <xf numFmtId="0" fontId="1" fillId="0" borderId="3" xfId="480" applyFont="1" applyBorder="1" applyAlignment="1">
      <alignment horizontal="center"/>
    </xf>
    <xf numFmtId="0" fontId="49" fillId="0" borderId="3" xfId="0" applyFont="1" applyBorder="1" applyAlignment="1">
      <alignment horizontal="left" vertical="center" wrapText="1"/>
    </xf>
    <xf numFmtId="1" fontId="49" fillId="0" borderId="3" xfId="0" applyNumberFormat="1" applyFont="1" applyBorder="1" applyAlignment="1">
      <alignment horizontal="center" vertical="center"/>
    </xf>
    <xf numFmtId="0" fontId="1" fillId="0" borderId="19" xfId="480" applyFont="1" applyBorder="1" applyAlignment="1">
      <alignment horizontal="center" vertical="center" wrapText="1"/>
    </xf>
    <xf numFmtId="3" fontId="61" fillId="0" borderId="19" xfId="480" applyNumberFormat="1" applyFont="1" applyBorder="1" applyAlignment="1">
      <alignment horizontal="center" vertical="center" wrapText="1"/>
    </xf>
    <xf numFmtId="0" fontId="57" fillId="74" borderId="20" xfId="480" applyFont="1" applyFill="1" applyBorder="1" applyAlignment="1">
      <alignment vertical="center" wrapText="1"/>
    </xf>
    <xf numFmtId="3" fontId="57" fillId="74" borderId="20" xfId="480" applyNumberFormat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left"/>
    </xf>
    <xf numFmtId="1" fontId="49" fillId="0" borderId="3" xfId="0" applyNumberFormat="1" applyFont="1" applyBorder="1" applyAlignment="1">
      <alignment horizontal="center"/>
    </xf>
    <xf numFmtId="0" fontId="57" fillId="74" borderId="21" xfId="480" applyFont="1" applyFill="1" applyBorder="1" applyAlignment="1">
      <alignment vertical="center" wrapText="1"/>
    </xf>
    <xf numFmtId="3" fontId="57" fillId="74" borderId="21" xfId="480" applyNumberFormat="1" applyFont="1" applyFill="1" applyBorder="1" applyAlignment="1">
      <alignment horizontal="center" vertical="center" wrapText="1"/>
    </xf>
    <xf numFmtId="0" fontId="49" fillId="0" borderId="3" xfId="480" applyFont="1" applyBorder="1" applyAlignment="1">
      <alignment horizontal="left" vertical="center" wrapText="1"/>
    </xf>
    <xf numFmtId="3" fontId="57" fillId="74" borderId="3" xfId="480" applyNumberFormat="1" applyFont="1" applyFill="1" applyBorder="1" applyAlignment="1">
      <alignment horizontal="center" vertical="center" wrapText="1"/>
    </xf>
    <xf numFmtId="0" fontId="49" fillId="0" borderId="3" xfId="0" applyFont="1" applyBorder="1"/>
    <xf numFmtId="0" fontId="49" fillId="73" borderId="3" xfId="480" applyFont="1" applyFill="1" applyBorder="1" applyAlignment="1">
      <alignment horizontal="left" wrapText="1"/>
    </xf>
    <xf numFmtId="1" fontId="49" fillId="0" borderId="3" xfId="480" applyNumberFormat="1" applyFont="1" applyBorder="1" applyAlignment="1">
      <alignment horizontal="center"/>
    </xf>
    <xf numFmtId="0" fontId="49" fillId="0" borderId="3" xfId="480" applyFont="1" applyBorder="1" applyAlignment="1">
      <alignment horizontal="center"/>
    </xf>
    <xf numFmtId="0" fontId="49" fillId="73" borderId="3" xfId="480" applyFont="1" applyFill="1" applyBorder="1" applyAlignment="1">
      <alignment horizontal="left" vertical="center" wrapText="1"/>
    </xf>
    <xf numFmtId="0" fontId="57" fillId="74" borderId="3" xfId="480" applyFont="1" applyFill="1" applyBorder="1" applyAlignment="1">
      <alignment vertical="center" wrapText="1"/>
    </xf>
    <xf numFmtId="0" fontId="49" fillId="0" borderId="3" xfId="480" applyFont="1" applyBorder="1"/>
    <xf numFmtId="0" fontId="49" fillId="73" borderId="21" xfId="480" applyFont="1" applyFill="1" applyBorder="1" applyAlignment="1">
      <alignment vertical="center" wrapText="1"/>
    </xf>
    <xf numFmtId="0" fontId="49" fillId="73" borderId="21" xfId="480" applyFont="1" applyFill="1" applyBorder="1" applyAlignment="1">
      <alignment horizontal="left" wrapText="1"/>
    </xf>
    <xf numFmtId="0" fontId="49" fillId="0" borderId="21" xfId="480" applyFont="1" applyBorder="1" applyAlignment="1">
      <alignment horizontal="center"/>
    </xf>
    <xf numFmtId="3" fontId="49" fillId="0" borderId="3" xfId="480" applyNumberFormat="1" applyFont="1" applyBorder="1" applyAlignment="1">
      <alignment horizontal="center"/>
    </xf>
    <xf numFmtId="172" fontId="83" fillId="0" borderId="0" xfId="501" applyNumberFormat="1" applyFont="1" applyFill="1" applyAlignment="1">
      <alignment vertical="center" wrapText="1"/>
    </xf>
    <xf numFmtId="3" fontId="52" fillId="73" borderId="3" xfId="501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04" fillId="0" borderId="3" xfId="501" applyFont="1" applyFill="1" applyBorder="1" applyAlignment="1">
      <alignment horizontal="center" vertical="center"/>
    </xf>
    <xf numFmtId="0" fontId="105" fillId="0" borderId="0" xfId="501" applyFont="1" applyFill="1"/>
    <xf numFmtId="0" fontId="69" fillId="0" borderId="0" xfId="501" applyFont="1" applyFill="1"/>
    <xf numFmtId="0" fontId="105" fillId="0" borderId="0" xfId="501" applyFont="1" applyFill="1" applyAlignment="1">
      <alignment vertical="center"/>
    </xf>
    <xf numFmtId="0" fontId="105" fillId="0" borderId="0" xfId="501" applyFont="1" applyFill="1" applyAlignment="1">
      <alignment horizontal="center" vertical="center"/>
    </xf>
    <xf numFmtId="0" fontId="69" fillId="0" borderId="0" xfId="501" applyFont="1" applyFill="1" applyAlignment="1">
      <alignment vertical="center"/>
    </xf>
    <xf numFmtId="3" fontId="105" fillId="0" borderId="0" xfId="501" applyNumberFormat="1" applyFont="1" applyFill="1"/>
    <xf numFmtId="0" fontId="70" fillId="0" borderId="0" xfId="501" applyFont="1" applyFill="1"/>
    <xf numFmtId="0" fontId="70" fillId="0" borderId="0" xfId="501" applyFont="1" applyFill="1" applyAlignment="1">
      <alignment vertical="center"/>
    </xf>
    <xf numFmtId="0" fontId="69" fillId="73" borderId="0" xfId="501" applyFont="1" applyFill="1" applyAlignment="1">
      <alignment vertical="center"/>
    </xf>
    <xf numFmtId="0" fontId="72" fillId="0" borderId="0" xfId="500" applyFont="1" applyBorder="1" applyAlignment="1">
      <alignment vertical="center" wrapText="1"/>
    </xf>
    <xf numFmtId="164" fontId="105" fillId="0" borderId="0" xfId="501" applyNumberFormat="1" applyFont="1" applyFill="1" applyBorder="1" applyAlignment="1">
      <alignment horizontal="center" vertical="center" wrapText="1"/>
    </xf>
    <xf numFmtId="3" fontId="71" fillId="0" borderId="0" xfId="501" applyNumberFormat="1" applyFont="1" applyFill="1" applyBorder="1" applyAlignment="1">
      <alignment horizontal="center" vertical="center"/>
    </xf>
    <xf numFmtId="0" fontId="106" fillId="0" borderId="0" xfId="500" applyFont="1" applyBorder="1" applyAlignment="1">
      <alignment vertical="center" wrapText="1"/>
    </xf>
    <xf numFmtId="165" fontId="70" fillId="0" borderId="0" xfId="501" applyNumberFormat="1" applyFont="1" applyFill="1" applyBorder="1"/>
    <xf numFmtId="0" fontId="105" fillId="0" borderId="0" xfId="501" applyFont="1" applyFill="1" applyBorder="1" applyAlignment="1">
      <alignment horizontal="center" vertical="center"/>
    </xf>
    <xf numFmtId="2" fontId="3" fillId="0" borderId="0" xfId="501" applyNumberFormat="1" applyFont="1" applyFill="1"/>
    <xf numFmtId="165" fontId="42" fillId="0" borderId="0" xfId="501" applyNumberFormat="1" applyFont="1" applyFill="1" applyBorder="1" applyAlignment="1">
      <alignment vertical="center"/>
    </xf>
    <xf numFmtId="3" fontId="40" fillId="0" borderId="3" xfId="428" applyNumberFormat="1" applyFont="1" applyFill="1" applyBorder="1" applyAlignment="1">
      <alignment horizontal="center" vertical="center" wrapText="1"/>
    </xf>
    <xf numFmtId="165" fontId="40" fillId="0" borderId="3" xfId="428" applyNumberFormat="1" applyFont="1" applyFill="1" applyBorder="1" applyAlignment="1">
      <alignment horizontal="center" vertical="center" wrapText="1"/>
    </xf>
    <xf numFmtId="164" fontId="40" fillId="0" borderId="3" xfId="428" applyNumberFormat="1" applyFont="1" applyFill="1" applyBorder="1" applyAlignment="1">
      <alignment horizontal="center" vertical="center" wrapText="1"/>
    </xf>
    <xf numFmtId="165" fontId="107" fillId="0" borderId="0" xfId="501" applyNumberFormat="1" applyFont="1" applyFill="1" applyBorder="1"/>
    <xf numFmtId="0" fontId="108" fillId="0" borderId="0" xfId="501" applyFont="1" applyFill="1" applyBorder="1"/>
    <xf numFmtId="0" fontId="108" fillId="0" borderId="0" xfId="501" applyFont="1" applyFill="1"/>
    <xf numFmtId="1" fontId="94" fillId="0" borderId="3" xfId="428" applyNumberFormat="1" applyFont="1" applyFill="1" applyBorder="1" applyAlignment="1">
      <alignment horizontal="center" vertical="center" wrapText="1"/>
    </xf>
    <xf numFmtId="0" fontId="99" fillId="73" borderId="0" xfId="501" applyFont="1" applyFill="1" applyBorder="1" applyAlignment="1">
      <alignment vertical="center"/>
    </xf>
    <xf numFmtId="0" fontId="99" fillId="73" borderId="0" xfId="501" applyFont="1" applyFill="1" applyAlignment="1">
      <alignment vertical="center"/>
    </xf>
    <xf numFmtId="1" fontId="3" fillId="0" borderId="0" xfId="501" applyNumberFormat="1" applyFont="1" applyFill="1"/>
    <xf numFmtId="1" fontId="104" fillId="0" borderId="3" xfId="501" applyNumberFormat="1" applyFont="1" applyFill="1" applyBorder="1" applyAlignment="1">
      <alignment horizontal="center" vertical="center"/>
    </xf>
    <xf numFmtId="1" fontId="93" fillId="73" borderId="3" xfId="428" applyNumberFormat="1" applyFont="1" applyFill="1" applyBorder="1" applyAlignment="1">
      <alignment horizontal="center" vertical="center" wrapText="1"/>
    </xf>
    <xf numFmtId="3" fontId="40" fillId="73" borderId="3" xfId="428" applyNumberFormat="1" applyFont="1" applyFill="1" applyBorder="1" applyAlignment="1">
      <alignment horizontal="center" vertical="center" wrapText="1"/>
    </xf>
    <xf numFmtId="172" fontId="3" fillId="0" borderId="0" xfId="501" applyNumberFormat="1" applyFont="1" applyFill="1" applyAlignment="1">
      <alignment wrapText="1"/>
    </xf>
    <xf numFmtId="0" fontId="101" fillId="0" borderId="0" xfId="501" applyFont="1" applyFill="1" applyAlignment="1">
      <alignment horizontal="center"/>
    </xf>
    <xf numFmtId="0" fontId="102" fillId="0" borderId="0" xfId="501" applyFont="1" applyFill="1" applyAlignment="1">
      <alignment horizontal="center"/>
    </xf>
    <xf numFmtId="0" fontId="95" fillId="0" borderId="3" xfId="501" applyFont="1" applyFill="1" applyBorder="1" applyAlignment="1">
      <alignment horizontal="center"/>
    </xf>
    <xf numFmtId="0" fontId="99" fillId="0" borderId="23" xfId="501" applyFont="1" applyFill="1" applyBorder="1" applyAlignment="1">
      <alignment horizontal="center" vertical="center"/>
    </xf>
    <xf numFmtId="0" fontId="99" fillId="0" borderId="24" xfId="501" applyFont="1" applyFill="1" applyBorder="1" applyAlignment="1">
      <alignment horizontal="center" vertical="center"/>
    </xf>
    <xf numFmtId="0" fontId="99" fillId="0" borderId="25" xfId="501" applyFont="1" applyFill="1" applyBorder="1" applyAlignment="1">
      <alignment horizontal="center" vertical="center"/>
    </xf>
    <xf numFmtId="0" fontId="99" fillId="0" borderId="3" xfId="501" applyFont="1" applyFill="1" applyBorder="1" applyAlignment="1">
      <alignment horizontal="center" vertical="center"/>
    </xf>
    <xf numFmtId="0" fontId="103" fillId="0" borderId="0" xfId="501" applyFont="1" applyFill="1" applyAlignment="1">
      <alignment horizontal="center"/>
    </xf>
    <xf numFmtId="0" fontId="86" fillId="0" borderId="0" xfId="501" applyFont="1" applyFill="1" applyAlignment="1">
      <alignment horizontal="center"/>
    </xf>
    <xf numFmtId="0" fontId="49" fillId="0" borderId="3" xfId="480" applyFont="1" applyBorder="1" applyAlignment="1">
      <alignment horizontal="center" vertical="center" wrapText="1"/>
    </xf>
    <xf numFmtId="0" fontId="62" fillId="73" borderId="0" xfId="480" applyFont="1" applyFill="1" applyBorder="1" applyAlignment="1">
      <alignment horizontal="center" vertical="center" wrapText="1"/>
    </xf>
    <xf numFmtId="0" fontId="62" fillId="0" borderId="22" xfId="480" applyFont="1" applyBorder="1" applyAlignment="1">
      <alignment horizontal="center" vertical="center" wrapText="1"/>
    </xf>
    <xf numFmtId="0" fontId="49" fillId="0" borderId="3" xfId="480" applyFont="1" applyBorder="1" applyAlignment="1">
      <alignment horizontal="center" vertical="center"/>
    </xf>
    <xf numFmtId="2" fontId="49" fillId="0" borderId="3" xfId="480" applyNumberFormat="1" applyFont="1" applyBorder="1" applyAlignment="1">
      <alignment horizontal="center" vertical="center" wrapText="1"/>
    </xf>
    <xf numFmtId="0" fontId="49" fillId="0" borderId="3" xfId="480" applyNumberFormat="1" applyFont="1" applyBorder="1" applyAlignment="1">
      <alignment horizontal="center" vertical="center" wrapText="1"/>
    </xf>
    <xf numFmtId="0" fontId="47" fillId="0" borderId="0" xfId="480" applyFont="1" applyAlignment="1">
      <alignment horizontal="center" vertical="center" wrapText="1"/>
    </xf>
    <xf numFmtId="0" fontId="48" fillId="0" borderId="0" xfId="480" applyFont="1" applyAlignment="1">
      <alignment horizontal="center" vertical="center" wrapText="1"/>
    </xf>
    <xf numFmtId="3" fontId="49" fillId="0" borderId="3" xfId="480" applyNumberFormat="1" applyFont="1" applyBorder="1" applyAlignment="1">
      <alignment horizontal="center" vertical="center" wrapText="1"/>
    </xf>
    <xf numFmtId="0" fontId="57" fillId="0" borderId="3" xfId="480" applyFont="1" applyBorder="1" applyAlignment="1">
      <alignment horizontal="center" vertical="center" wrapText="1"/>
    </xf>
    <xf numFmtId="0" fontId="58" fillId="73" borderId="0" xfId="480" applyFont="1" applyFill="1" applyAlignment="1">
      <alignment horizontal="center" vertical="center" wrapText="1"/>
    </xf>
    <xf numFmtId="0" fontId="58" fillId="0" borderId="0" xfId="480" applyFont="1" applyAlignment="1">
      <alignment horizontal="center" vertical="center" wrapText="1"/>
    </xf>
    <xf numFmtId="0" fontId="57" fillId="73" borderId="0" xfId="480" applyFont="1" applyFill="1" applyAlignment="1">
      <alignment horizontal="center" vertical="center" wrapText="1"/>
    </xf>
    <xf numFmtId="0" fontId="60" fillId="0" borderId="22" xfId="480" applyFont="1" applyBorder="1" applyAlignment="1">
      <alignment horizontal="center" vertical="center" wrapText="1"/>
    </xf>
    <xf numFmtId="0" fontId="44" fillId="0" borderId="0" xfId="501" applyFont="1" applyFill="1" applyAlignment="1">
      <alignment horizontal="center"/>
    </xf>
    <xf numFmtId="0" fontId="41" fillId="0" borderId="0" xfId="501" applyFont="1" applyFill="1" applyAlignment="1">
      <alignment horizontal="center"/>
    </xf>
    <xf numFmtId="0" fontId="42" fillId="0" borderId="3" xfId="501" applyFont="1" applyFill="1" applyBorder="1" applyAlignment="1">
      <alignment horizontal="center"/>
    </xf>
    <xf numFmtId="14" fontId="94" fillId="0" borderId="19" xfId="428" applyNumberFormat="1" applyFont="1" applyBorder="1" applyAlignment="1">
      <alignment horizontal="center" vertical="center" wrapText="1"/>
    </xf>
    <xf numFmtId="14" fontId="94" fillId="0" borderId="21" xfId="428" applyNumberFormat="1" applyFont="1" applyBorder="1" applyAlignment="1">
      <alignment horizontal="center" vertical="center" wrapText="1"/>
    </xf>
    <xf numFmtId="0" fontId="94" fillId="0" borderId="19" xfId="501" applyFont="1" applyFill="1" applyBorder="1" applyAlignment="1">
      <alignment horizontal="center" vertical="center" wrapText="1"/>
    </xf>
    <xf numFmtId="0" fontId="94" fillId="0" borderId="21" xfId="501" applyFont="1" applyFill="1" applyBorder="1" applyAlignment="1">
      <alignment horizontal="center" vertical="center" wrapText="1"/>
    </xf>
    <xf numFmtId="0" fontId="43" fillId="0" borderId="0" xfId="501" applyFont="1" applyFill="1" applyAlignment="1">
      <alignment horizontal="center"/>
    </xf>
    <xf numFmtId="0" fontId="95" fillId="0" borderId="19" xfId="501" applyFont="1" applyFill="1" applyBorder="1" applyAlignment="1">
      <alignment horizontal="center"/>
    </xf>
    <xf numFmtId="0" fontId="95" fillId="0" borderId="21" xfId="501" applyFont="1" applyFill="1" applyBorder="1" applyAlignment="1">
      <alignment horizontal="center"/>
    </xf>
    <xf numFmtId="0" fontId="50" fillId="0" borderId="0" xfId="501" applyFont="1" applyFill="1" applyAlignment="1">
      <alignment horizontal="center" wrapText="1"/>
    </xf>
    <xf numFmtId="2" fontId="45" fillId="0" borderId="3" xfId="501" applyNumberFormat="1" applyFont="1" applyFill="1" applyBorder="1" applyAlignment="1">
      <alignment horizontal="center" vertical="center" wrapText="1"/>
    </xf>
    <xf numFmtId="0" fontId="45" fillId="0" borderId="3" xfId="501" applyFont="1" applyFill="1" applyBorder="1" applyAlignment="1">
      <alignment horizontal="center" vertical="center" wrapText="1"/>
    </xf>
    <xf numFmtId="14" fontId="4" fillId="0" borderId="3" xfId="428" applyNumberFormat="1" applyFont="1" applyBorder="1" applyAlignment="1">
      <alignment horizontal="center" vertical="center" wrapText="1"/>
    </xf>
    <xf numFmtId="0" fontId="101" fillId="0" borderId="0" xfId="501" applyFont="1" applyFill="1" applyAlignment="1">
      <alignment horizontal="center" wrapText="1"/>
    </xf>
    <xf numFmtId="0" fontId="98" fillId="0" borderId="3" xfId="501" applyFont="1" applyFill="1" applyBorder="1" applyAlignment="1">
      <alignment horizontal="center" vertical="center" wrapText="1"/>
    </xf>
  </cellXfs>
  <cellStyles count="553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16 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3" xfId="125"/>
    <cellStyle name="40% — акцент3" xfId="126"/>
    <cellStyle name="40% - Акцент3 2" xfId="127"/>
    <cellStyle name="40% — акцент3 2" xfId="128"/>
    <cellStyle name="40% - Акцент3 3" xfId="129"/>
    <cellStyle name="40% — акцент3 3" xfId="130"/>
    <cellStyle name="40% - Акцент3 4" xfId="131"/>
    <cellStyle name="40% - Акцент3 5" xfId="132"/>
    <cellStyle name="40% - Акцент3_16 " xfId="133"/>
    <cellStyle name="40% - Акцент4" xfId="134"/>
    <cellStyle name="40% — акцент4" xfId="135"/>
    <cellStyle name="40% - Акцент4 2" xfId="136"/>
    <cellStyle name="40% — акцент4 2" xfId="137"/>
    <cellStyle name="40% - Акцент4 3" xfId="138"/>
    <cellStyle name="40% — акцент4 3" xfId="139"/>
    <cellStyle name="40% - Акцент4 4" xfId="140"/>
    <cellStyle name="40% - Акцент4 5" xfId="141"/>
    <cellStyle name="40% - Акцент4_16 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5_16 " xfId="151"/>
    <cellStyle name="40% - Акцент6" xfId="152"/>
    <cellStyle name="40% — акцент6" xfId="153"/>
    <cellStyle name="40% - Акцент6 2" xfId="154"/>
    <cellStyle name="40% — акцент6 2" xfId="155"/>
    <cellStyle name="40% - Акцент6 3" xfId="156"/>
    <cellStyle name="40% — акцент6 3" xfId="157"/>
    <cellStyle name="40% - Акцент6 4" xfId="158"/>
    <cellStyle name="40% - Акцент6 5" xfId="159"/>
    <cellStyle name="40% - Акцент6_16 " xfId="160"/>
    <cellStyle name="40% – Акцентування1" xfId="161"/>
    <cellStyle name="40% – Акцентування1 2" xfId="162"/>
    <cellStyle name="40% – Акцентування1_П_1" xfId="163"/>
    <cellStyle name="40% – Акцентування2" xfId="164"/>
    <cellStyle name="40% – Акцентування2 2" xfId="165"/>
    <cellStyle name="40% – Акцентування2_П_1" xfId="166"/>
    <cellStyle name="40% – Акцентування3" xfId="167"/>
    <cellStyle name="40% – Акцентування3 2" xfId="168"/>
    <cellStyle name="40% – Акцентування3_П_1" xfId="169"/>
    <cellStyle name="40% – Акцентування4" xfId="170"/>
    <cellStyle name="40% – Акцентування4 2" xfId="171"/>
    <cellStyle name="40% – Акцентування4_П_1" xfId="172"/>
    <cellStyle name="40% – Акцентування5" xfId="173"/>
    <cellStyle name="40% – Акцентування5 2" xfId="174"/>
    <cellStyle name="40% – Акцентування5_П_1" xfId="175"/>
    <cellStyle name="40% – Акцентування6" xfId="176"/>
    <cellStyle name="40% – Акцентування6 2" xfId="177"/>
    <cellStyle name="40% – Акцентування6_П_1" xfId="178"/>
    <cellStyle name="60% - Accent1" xfId="179"/>
    <cellStyle name="60% - Accent1 2" xfId="180"/>
    <cellStyle name="60% - Accent1_П_1" xfId="181"/>
    <cellStyle name="60% - Accent2" xfId="182"/>
    <cellStyle name="60% - Accent2 2" xfId="183"/>
    <cellStyle name="60% - Accent2_П_1" xfId="184"/>
    <cellStyle name="60% - Accent3" xfId="185"/>
    <cellStyle name="60% - Accent3 2" xfId="186"/>
    <cellStyle name="60% - Accent3_П_1" xfId="187"/>
    <cellStyle name="60% - Accent4" xfId="188"/>
    <cellStyle name="60% - Accent4 2" xfId="189"/>
    <cellStyle name="60% - Accent4_П_1" xfId="190"/>
    <cellStyle name="60% - Accent5" xfId="191"/>
    <cellStyle name="60% - Accent5 2" xfId="192"/>
    <cellStyle name="60% - Accent5_П_1" xfId="193"/>
    <cellStyle name="60% - Accent6" xfId="194"/>
    <cellStyle name="60% - Accent6 2" xfId="195"/>
    <cellStyle name="60% - Accent6_П_1" xfId="196"/>
    <cellStyle name="60% - Акцент1" xfId="197"/>
    <cellStyle name="60% — акцент1" xfId="198"/>
    <cellStyle name="60% - Акцент1 2" xfId="199"/>
    <cellStyle name="60% — акцент1 2" xfId="200"/>
    <cellStyle name="60% - Акцент1 3" xfId="201"/>
    <cellStyle name="60% — акцент1 3" xfId="202"/>
    <cellStyle name="60% - Акцент1 4" xfId="203"/>
    <cellStyle name="60% - Акцент1 5" xfId="204"/>
    <cellStyle name="60% - Акцент1_16 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2_16 " xfId="214"/>
    <cellStyle name="60% - Акцент3" xfId="215"/>
    <cellStyle name="60% — акцент3" xfId="216"/>
    <cellStyle name="60% - Акцент3 2" xfId="217"/>
    <cellStyle name="60% — акцент3 2" xfId="218"/>
    <cellStyle name="60% - Акцент3 3" xfId="219"/>
    <cellStyle name="60% — акцент3 3" xfId="220"/>
    <cellStyle name="60% - Акцент3 4" xfId="221"/>
    <cellStyle name="60% - Акцент3 5" xfId="222"/>
    <cellStyle name="60% - Акцент3_16 " xfId="223"/>
    <cellStyle name="60% - Акцент4" xfId="224"/>
    <cellStyle name="60% — акцент4" xfId="225"/>
    <cellStyle name="60% - Акцент4 2" xfId="226"/>
    <cellStyle name="60% — акцент4 2" xfId="227"/>
    <cellStyle name="60% - Акцент4 3" xfId="228"/>
    <cellStyle name="60% — акцент4 3" xfId="229"/>
    <cellStyle name="60% - Акцент4 4" xfId="230"/>
    <cellStyle name="60% - Акцент4 5" xfId="231"/>
    <cellStyle name="60% - Акцент4_16 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5_16 " xfId="241"/>
    <cellStyle name="60% - Акцент6" xfId="242"/>
    <cellStyle name="60% — акцент6" xfId="243"/>
    <cellStyle name="60% - Акцент6 2" xfId="244"/>
    <cellStyle name="60% — акцент6 2" xfId="245"/>
    <cellStyle name="60% - Акцент6 3" xfId="246"/>
    <cellStyle name="60% — акцент6 3" xfId="247"/>
    <cellStyle name="60% - Акцент6 4" xfId="248"/>
    <cellStyle name="60% - Акцент6 5" xfId="249"/>
    <cellStyle name="60% - Акцент6_16 " xfId="250"/>
    <cellStyle name="60% – Акцентування1" xfId="251"/>
    <cellStyle name="60% – Акцентування1 2" xfId="252"/>
    <cellStyle name="60% – Акцентування2" xfId="253"/>
    <cellStyle name="60% – Акцентування2 2" xfId="254"/>
    <cellStyle name="60% – Акцентування3" xfId="255"/>
    <cellStyle name="60% – Акцентування3 2" xfId="256"/>
    <cellStyle name="60% – Акцентування4" xfId="257"/>
    <cellStyle name="60% – Акцентування4 2" xfId="258"/>
    <cellStyle name="60% – Акцентування5" xfId="259"/>
    <cellStyle name="60% – Акцентування5 2" xfId="260"/>
    <cellStyle name="60% – Акцентування6" xfId="261"/>
    <cellStyle name="60% – Акцентування6 2" xfId="262"/>
    <cellStyle name="Accent1" xfId="263"/>
    <cellStyle name="Accent1 2" xfId="264"/>
    <cellStyle name="Accent1_П_1" xfId="265"/>
    <cellStyle name="Accent2" xfId="266"/>
    <cellStyle name="Accent2 2" xfId="267"/>
    <cellStyle name="Accent2_П_1" xfId="268"/>
    <cellStyle name="Accent3" xfId="269"/>
    <cellStyle name="Accent3 2" xfId="270"/>
    <cellStyle name="Accent3_П_1" xfId="271"/>
    <cellStyle name="Accent4" xfId="272"/>
    <cellStyle name="Accent4 2" xfId="273"/>
    <cellStyle name="Accent4_П_1" xfId="274"/>
    <cellStyle name="Accent5" xfId="275"/>
    <cellStyle name="Accent5 2" xfId="276"/>
    <cellStyle name="Accent5_П_1" xfId="277"/>
    <cellStyle name="Accent6" xfId="278"/>
    <cellStyle name="Accent6 2" xfId="279"/>
    <cellStyle name="Accent6_П_1" xfId="280"/>
    <cellStyle name="Bad" xfId="281"/>
    <cellStyle name="Bad 2" xfId="282"/>
    <cellStyle name="Bad_П_1" xfId="283"/>
    <cellStyle name="Calculation" xfId="284"/>
    <cellStyle name="Calculation 2" xfId="285"/>
    <cellStyle name="Calculation_П_1" xfId="286"/>
    <cellStyle name="Check Cell" xfId="287"/>
    <cellStyle name="Check Cell 2" xfId="288"/>
    <cellStyle name="Check Cell_П_1" xfId="289"/>
    <cellStyle name="Excel Built-in Normal" xfId="290"/>
    <cellStyle name="Explanatory Text" xfId="291"/>
    <cellStyle name="fBlock" xfId="292"/>
    <cellStyle name="fCmp" xfId="293"/>
    <cellStyle name="fEr" xfId="294"/>
    <cellStyle name="fHead" xfId="295"/>
    <cellStyle name="fHead 2" xfId="296"/>
    <cellStyle name="fName" xfId="297"/>
    <cellStyle name="Good" xfId="298"/>
    <cellStyle name="Good 2" xfId="299"/>
    <cellStyle name="Good_П_1" xfId="300"/>
    <cellStyle name="Heading 1" xfId="301"/>
    <cellStyle name="Heading 1 2" xfId="302"/>
    <cellStyle name="Heading 2" xfId="303"/>
    <cellStyle name="Heading 2 2" xfId="304"/>
    <cellStyle name="Heading 3" xfId="305"/>
    <cellStyle name="Heading 3 2" xfId="306"/>
    <cellStyle name="Heading 4" xfId="307"/>
    <cellStyle name="Heading 4 2" xfId="308"/>
    <cellStyle name="Input" xfId="309"/>
    <cellStyle name="Input 2" xfId="310"/>
    <cellStyle name="Input_П_1" xfId="311"/>
    <cellStyle name="Linked Cell" xfId="312"/>
    <cellStyle name="Linked Cell 2" xfId="313"/>
    <cellStyle name="Neutral" xfId="314"/>
    <cellStyle name="Neutral 2" xfId="315"/>
    <cellStyle name="Neutral_П_1" xfId="316"/>
    <cellStyle name="Normal 2" xfId="317"/>
    <cellStyle name="Normal_Sheet1" xfId="318"/>
    <cellStyle name="Note" xfId="319"/>
    <cellStyle name="Note 2" xfId="320"/>
    <cellStyle name="Note_П_1" xfId="321"/>
    <cellStyle name="Output" xfId="322"/>
    <cellStyle name="Output 2" xfId="323"/>
    <cellStyle name="Output_П_1" xfId="324"/>
    <cellStyle name="Title" xfId="325"/>
    <cellStyle name="Total" xfId="326"/>
    <cellStyle name="vDa" xfId="327"/>
    <cellStyle name="vDa 2" xfId="328"/>
    <cellStyle name="vHl" xfId="329"/>
    <cellStyle name="vHl 2" xfId="330"/>
    <cellStyle name="vN0" xfId="331"/>
    <cellStyle name="vN0 2" xfId="332"/>
    <cellStyle name="vN0 3" xfId="333"/>
    <cellStyle name="vSt" xfId="334"/>
    <cellStyle name="vSt 2" xfId="335"/>
    <cellStyle name="Warning Text" xfId="336"/>
    <cellStyle name="Акцент1" xfId="337"/>
    <cellStyle name="Акцент1 2" xfId="338"/>
    <cellStyle name="Акцент1 2 2" xfId="339"/>
    <cellStyle name="Акцент1 3" xfId="340"/>
    <cellStyle name="Акцент1 4" xfId="341"/>
    <cellStyle name="Акцент1 5" xfId="342"/>
    <cellStyle name="Акцент2" xfId="343"/>
    <cellStyle name="Акцент2 2" xfId="344"/>
    <cellStyle name="Акцент2 2 2" xfId="345"/>
    <cellStyle name="Акцент2 3" xfId="346"/>
    <cellStyle name="Акцент2 4" xfId="347"/>
    <cellStyle name="Акцент2 5" xfId="348"/>
    <cellStyle name="Акцент3" xfId="349"/>
    <cellStyle name="Акцент3 2" xfId="350"/>
    <cellStyle name="Акцент3 2 2" xfId="351"/>
    <cellStyle name="Акцент3 3" xfId="352"/>
    <cellStyle name="Акцент3 4" xfId="353"/>
    <cellStyle name="Акцент3 5" xfId="354"/>
    <cellStyle name="Акцент4" xfId="355"/>
    <cellStyle name="Акцент4 2" xfId="356"/>
    <cellStyle name="Акцент4 2 2" xfId="357"/>
    <cellStyle name="Акцент4 3" xfId="358"/>
    <cellStyle name="Акцент4 4" xfId="359"/>
    <cellStyle name="Акцент4 5" xfId="360"/>
    <cellStyle name="Акцент5" xfId="361"/>
    <cellStyle name="Акцент5 2" xfId="362"/>
    <cellStyle name="Акцент5 2 2" xfId="363"/>
    <cellStyle name="Акцент5 3" xfId="364"/>
    <cellStyle name="Акцент5 4" xfId="365"/>
    <cellStyle name="Акцент5 5" xfId="366"/>
    <cellStyle name="Акцент6" xfId="367"/>
    <cellStyle name="Акцент6 2" xfId="368"/>
    <cellStyle name="Акцент6 2 2" xfId="369"/>
    <cellStyle name="Акцент6 3" xfId="370"/>
    <cellStyle name="Акцент6 4" xfId="371"/>
    <cellStyle name="Акцент6 5" xfId="372"/>
    <cellStyle name="Акцентування1" xfId="373"/>
    <cellStyle name="Акцентування1 2" xfId="374"/>
    <cellStyle name="Акцентування2" xfId="375"/>
    <cellStyle name="Акцентування2 2" xfId="376"/>
    <cellStyle name="Акцентування3" xfId="377"/>
    <cellStyle name="Акцентування3 2" xfId="378"/>
    <cellStyle name="Акцентування4" xfId="379"/>
    <cellStyle name="Акцентування4 2" xfId="380"/>
    <cellStyle name="Акцентування5" xfId="381"/>
    <cellStyle name="Акцентування5 2" xfId="382"/>
    <cellStyle name="Акцентування6" xfId="383"/>
    <cellStyle name="Акцентування6 2" xfId="384"/>
    <cellStyle name="Ввід" xfId="385"/>
    <cellStyle name="Ввід 2" xfId="386"/>
    <cellStyle name="Ввод " xfId="387"/>
    <cellStyle name="Ввод  2" xfId="388"/>
    <cellStyle name="Ввод  2 2" xfId="389"/>
    <cellStyle name="Ввод  3" xfId="390"/>
    <cellStyle name="Ввод  4" xfId="391"/>
    <cellStyle name="Ввод  5" xfId="392"/>
    <cellStyle name="Вывод" xfId="393"/>
    <cellStyle name="Вывод 2" xfId="394"/>
    <cellStyle name="Вывод 2 2" xfId="395"/>
    <cellStyle name="Вывод 3" xfId="396"/>
    <cellStyle name="Вывод 4" xfId="397"/>
    <cellStyle name="Вывод 5" xfId="398"/>
    <cellStyle name="Вычисление" xfId="399"/>
    <cellStyle name="Вычисление 2" xfId="400"/>
    <cellStyle name="Вычисление 2 2" xfId="401"/>
    <cellStyle name="Вычисление 3" xfId="402"/>
    <cellStyle name="Вычисление 4" xfId="403"/>
    <cellStyle name="Вычисление 5" xfId="404"/>
    <cellStyle name="Гиперссылка 2" xfId="405"/>
    <cellStyle name="Гиперссылка 3" xfId="406"/>
    <cellStyle name="Грошовий 2" xfId="407"/>
    <cellStyle name="Добре" xfId="408"/>
    <cellStyle name="Добре 2" xfId="409"/>
    <cellStyle name="Заголовок 1 2" xfId="410"/>
    <cellStyle name="Заголовок 1 3" xfId="411"/>
    <cellStyle name="Заголовок 1 4" xfId="412"/>
    <cellStyle name="Заголовок 1 5" xfId="413"/>
    <cellStyle name="Заголовок 2 2" xfId="414"/>
    <cellStyle name="Заголовок 2 3" xfId="415"/>
    <cellStyle name="Заголовок 2 4" xfId="416"/>
    <cellStyle name="Заголовок 2 5" xfId="417"/>
    <cellStyle name="Заголовок 3 2" xfId="418"/>
    <cellStyle name="Заголовок 3 3" xfId="419"/>
    <cellStyle name="Заголовок 3 4" xfId="420"/>
    <cellStyle name="Заголовок 3 5" xfId="421"/>
    <cellStyle name="Заголовок 4 2" xfId="422"/>
    <cellStyle name="Заголовок 4 3" xfId="423"/>
    <cellStyle name="Заголовок 4 4" xfId="424"/>
    <cellStyle name="Заголовок 4 5" xfId="425"/>
    <cellStyle name="Звичайний" xfId="0" builtinId="0"/>
    <cellStyle name="Звичайний 2" xfId="426"/>
    <cellStyle name="Звичайний 2 2" xfId="427"/>
    <cellStyle name="Звичайний 2 3" xfId="428"/>
    <cellStyle name="Звичайний 2_8.Блок_3 (1 ч)" xfId="429"/>
    <cellStyle name="Звичайний 3" xfId="430"/>
    <cellStyle name="Звичайний 3 2" xfId="431"/>
    <cellStyle name="Звичайний 3 2 2" xfId="432"/>
    <cellStyle name="Звичайний 4" xfId="433"/>
    <cellStyle name="Звичайний 4 2" xfId="434"/>
    <cellStyle name="Звичайний 5" xfId="435"/>
    <cellStyle name="Звичайний 5 2" xfId="436"/>
    <cellStyle name="Звичайний 5 3" xfId="437"/>
    <cellStyle name="Звичайний 6" xfId="438"/>
    <cellStyle name="Звичайний 7" xfId="439"/>
    <cellStyle name="Зв'язана клітинка" xfId="440"/>
    <cellStyle name="Зв'язана клітинка 2" xfId="441"/>
    <cellStyle name="Итог" xfId="442"/>
    <cellStyle name="Итог 2" xfId="443"/>
    <cellStyle name="Итог 3" xfId="444"/>
    <cellStyle name="Итог 4" xfId="445"/>
    <cellStyle name="Итог 5" xfId="446"/>
    <cellStyle name="Контрольна клітинка" xfId="447"/>
    <cellStyle name="Контрольна клітинка 2" xfId="448"/>
    <cellStyle name="Контрольная ячейка" xfId="449"/>
    <cellStyle name="Контрольная ячейка 2" xfId="450"/>
    <cellStyle name="Контрольная ячейка 2 2" xfId="451"/>
    <cellStyle name="Контрольная ячейка 3" xfId="452"/>
    <cellStyle name="Контрольная ячейка 4" xfId="453"/>
    <cellStyle name="Контрольная ячейка 5" xfId="454"/>
    <cellStyle name="Назва" xfId="455"/>
    <cellStyle name="Назва 2" xfId="456"/>
    <cellStyle name="Название" xfId="457"/>
    <cellStyle name="Название 2" xfId="458"/>
    <cellStyle name="Название 3" xfId="459"/>
    <cellStyle name="Название 4" xfId="460"/>
    <cellStyle name="Название 5" xfId="461"/>
    <cellStyle name="Нейтральный" xfId="462"/>
    <cellStyle name="Нейтральный 2" xfId="463"/>
    <cellStyle name="Нейтральный 2 2" xfId="464"/>
    <cellStyle name="Нейтральный 3" xfId="465"/>
    <cellStyle name="Нейтральный 4" xfId="466"/>
    <cellStyle name="Нейтральный 5" xfId="467"/>
    <cellStyle name="Обчислення" xfId="468"/>
    <cellStyle name="Обчислення 2" xfId="469"/>
    <cellStyle name="Обчислення_П_1" xfId="470"/>
    <cellStyle name="Обычный 10" xfId="471"/>
    <cellStyle name="Обычный 11" xfId="472"/>
    <cellStyle name="Обычный 12" xfId="473"/>
    <cellStyle name="Обычный 13" xfId="474"/>
    <cellStyle name="Обычный 13 2" xfId="475"/>
    <cellStyle name="Обычный 13 3" xfId="476"/>
    <cellStyle name="Обычный 13 3 2" xfId="477"/>
    <cellStyle name="Обычный 14" xfId="478"/>
    <cellStyle name="Обычный 15" xfId="479"/>
    <cellStyle name="Обычный 2" xfId="480"/>
    <cellStyle name="Обычный 2 2" xfId="481"/>
    <cellStyle name="Обычный 2 3" xfId="482"/>
    <cellStyle name="Обычный 2 3 2" xfId="483"/>
    <cellStyle name="Обычный 2 3 3" xfId="484"/>
    <cellStyle name="Обычный 2 4" xfId="485"/>
    <cellStyle name="Обычный 3" xfId="486"/>
    <cellStyle name="Обычный 3 2" xfId="487"/>
    <cellStyle name="Обычный 3 3" xfId="488"/>
    <cellStyle name="Обычный 4" xfId="489"/>
    <cellStyle name="Обычный 4 2" xfId="490"/>
    <cellStyle name="Обычный 5" xfId="491"/>
    <cellStyle name="Обычный 5 2" xfId="492"/>
    <cellStyle name="Обычный 5 3" xfId="493"/>
    <cellStyle name="Обычный 6" xfId="494"/>
    <cellStyle name="Обычный 6 2" xfId="495"/>
    <cellStyle name="Обычный 6 3" xfId="496"/>
    <cellStyle name="Обычный 7" xfId="497"/>
    <cellStyle name="Обычный 8" xfId="498"/>
    <cellStyle name="Обычный 9" xfId="499"/>
    <cellStyle name="Обычный_09_Професійний склад" xfId="500"/>
    <cellStyle name="Обычный_Форма7Н" xfId="501"/>
    <cellStyle name="Підсумок" xfId="502"/>
    <cellStyle name="Підсумок 2" xfId="503"/>
    <cellStyle name="Підсумок_П_1" xfId="504"/>
    <cellStyle name="Плохой" xfId="505"/>
    <cellStyle name="Плохой 2" xfId="506"/>
    <cellStyle name="Плохой 2 2" xfId="507"/>
    <cellStyle name="Плохой 3" xfId="508"/>
    <cellStyle name="Плохой 4" xfId="509"/>
    <cellStyle name="Плохой 5" xfId="510"/>
    <cellStyle name="Поганий" xfId="511"/>
    <cellStyle name="Поганий 2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римечание" xfId="518"/>
    <cellStyle name="Примечание 2" xfId="519"/>
    <cellStyle name="Примечание 2 2" xfId="520"/>
    <cellStyle name="Примечание 3" xfId="521"/>
    <cellStyle name="Примечание 4" xfId="522"/>
    <cellStyle name="Примечание 5" xfId="523"/>
    <cellStyle name="Примітка" xfId="524"/>
    <cellStyle name="Примітка 2" xfId="525"/>
    <cellStyle name="Примітка_П_1" xfId="526"/>
    <cellStyle name="Результат" xfId="527"/>
    <cellStyle name="Связанная ячейка" xfId="528"/>
    <cellStyle name="Связанная ячейка 2" xfId="529"/>
    <cellStyle name="Связанная ячейка 3" xfId="530"/>
    <cellStyle name="Связанная ячейка 4" xfId="531"/>
    <cellStyle name="Связанная ячейка 5" xfId="532"/>
    <cellStyle name="Середній" xfId="533"/>
    <cellStyle name="Середній 2" xfId="534"/>
    <cellStyle name="Стиль 1" xfId="535"/>
    <cellStyle name="Стиль 1 2" xfId="536"/>
    <cellStyle name="Текст попередження" xfId="537"/>
    <cellStyle name="Текст попередження 2" xfId="538"/>
    <cellStyle name="Текст пояснення" xfId="539"/>
    <cellStyle name="Текст пояснення 2" xfId="540"/>
    <cellStyle name="Текст предупреждения" xfId="541"/>
    <cellStyle name="Текст предупреждения 2" xfId="542"/>
    <cellStyle name="Текст предупреждения 3" xfId="543"/>
    <cellStyle name="Текст предупреждения 4" xfId="544"/>
    <cellStyle name="Текст предупреждения 5" xfId="545"/>
    <cellStyle name="Тысячи [0]_Анализ" xfId="546"/>
    <cellStyle name="Тысячи_Анализ" xfId="547"/>
    <cellStyle name="ФинᎰнсовый_Лист1 (3)_1" xfId="548"/>
    <cellStyle name="Хороший" xfId="549"/>
    <cellStyle name="Хороший 2" xfId="550"/>
    <cellStyle name="Хороший 2 2" xfId="551"/>
    <cellStyle name="Хороший 3" xfId="5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6.xml"/><Relationship Id="rId20" Type="http://schemas.openxmlformats.org/officeDocument/2006/relationships/externalLink" Target="externalLinks/externalLink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98C-4512-AE6F-E94ABF38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17440"/>
        <c:axId val="99756672"/>
      </c:barChart>
      <c:catAx>
        <c:axId val="96317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99756672"/>
        <c:crosses val="autoZero"/>
        <c:auto val="1"/>
        <c:lblAlgn val="ctr"/>
        <c:lblOffset val="100"/>
        <c:noMultiLvlLbl val="0"/>
      </c:catAx>
      <c:valAx>
        <c:axId val="99756672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96317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'2'!$H$7:$H$15</c:f>
              <c:numCache>
                <c:formatCode>General</c:formatCode>
                <c:ptCount val="9"/>
              </c:numCache>
            </c:numRef>
          </c:cat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F59-85F2-49AE6F76A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87584"/>
        <c:axId val="85189376"/>
      </c:barChart>
      <c:catAx>
        <c:axId val="8518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85189376"/>
        <c:crosses val="autoZero"/>
        <c:auto val="1"/>
        <c:lblAlgn val="ctr"/>
        <c:lblOffset val="100"/>
        <c:noMultiLvlLbl val="0"/>
      </c:catAx>
      <c:valAx>
        <c:axId val="85189376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85187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829850472840051"/>
          <c:y val="2.2997334646776908E-2"/>
          <c:w val="0.39516370236309289"/>
          <c:h val="0.954005330706446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 7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7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EE-4448-A663-7D4FF3D10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-25"/>
        <c:axId val="105710720"/>
        <c:axId val="105712256"/>
      </c:barChart>
      <c:catAx>
        <c:axId val="105710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05712256"/>
        <c:crosses val="autoZero"/>
        <c:auto val="0"/>
        <c:lblAlgn val="ctr"/>
        <c:lblOffset val="100"/>
        <c:tickLblSkip val="1"/>
        <c:noMultiLvlLbl val="0"/>
      </c:catAx>
      <c:valAx>
        <c:axId val="105712256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057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056914198424478"/>
          <c:y val="1.5180467725749693E-2"/>
          <c:w val="0.48061058773738025"/>
          <c:h val="0.9696390645485005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 '!$K$8:$K$14</c:f>
              <c:strCache>
                <c:ptCount val="7"/>
                <c:pt idx="0">
                  <c:v>Технічні службовці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Кваліфіковані робітники з інструментом</c:v>
                </c:pt>
                <c:pt idx="4">
                  <c:v>Законодавці, керівники, менеджери</c:v>
                </c:pt>
                <c:pt idx="5">
                  <c:v>Працівники сфери торгівлі та послуг</c:v>
                </c:pt>
                <c:pt idx="6">
                  <c:v>Найпростіші професії </c:v>
                </c:pt>
              </c:strCache>
            </c:strRef>
          </c:cat>
          <c:val>
            <c:numRef>
              <c:f>'8 '!$L$7:$L$15</c:f>
              <c:numCache>
                <c:formatCode>0.0</c:formatCode>
                <c:ptCount val="9"/>
                <c:pt idx="0">
                  <c:v>1.7</c:v>
                </c:pt>
                <c:pt idx="1">
                  <c:v>4.9000000000000004</c:v>
                </c:pt>
                <c:pt idx="2">
                  <c:v>9.3000000000000007</c:v>
                </c:pt>
                <c:pt idx="3">
                  <c:v>9.8000000000000007</c:v>
                </c:pt>
                <c:pt idx="4">
                  <c:v>12</c:v>
                </c:pt>
                <c:pt idx="5">
                  <c:v>12.3</c:v>
                </c:pt>
                <c:pt idx="6">
                  <c:v>13.1</c:v>
                </c:pt>
                <c:pt idx="7">
                  <c:v>15.2</c:v>
                </c:pt>
                <c:pt idx="8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F-482D-AA08-CADBB855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45408"/>
        <c:axId val="105767680"/>
      </c:barChart>
      <c:catAx>
        <c:axId val="105745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05767680"/>
        <c:crosses val="autoZero"/>
        <c:auto val="1"/>
        <c:lblAlgn val="ctr"/>
        <c:lblOffset val="100"/>
        <c:noMultiLvlLbl val="0"/>
      </c:catAx>
      <c:valAx>
        <c:axId val="105767680"/>
        <c:scaling>
          <c:orientation val="minMax"/>
        </c:scaling>
        <c:delete val="1"/>
        <c:axPos val="t"/>
        <c:majorGridlines/>
        <c:numFmt formatCode="0.0" sourceLinked="1"/>
        <c:majorTickMark val="out"/>
        <c:minorTickMark val="none"/>
        <c:tickLblPos val="nextTo"/>
        <c:crossAx val="105745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'10'!$A$6:$A$14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'10'!$B$6:$B$14</c:f>
              <c:numCache>
                <c:formatCode>#,##0</c:formatCode>
                <c:ptCount val="9"/>
                <c:pt idx="0">
                  <c:v>173</c:v>
                </c:pt>
                <c:pt idx="1">
                  <c:v>302</c:v>
                </c:pt>
                <c:pt idx="2">
                  <c:v>230</c:v>
                </c:pt>
                <c:pt idx="3">
                  <c:v>104</c:v>
                </c:pt>
                <c:pt idx="4">
                  <c:v>435</c:v>
                </c:pt>
                <c:pt idx="5">
                  <c:v>44</c:v>
                </c:pt>
                <c:pt idx="6">
                  <c:v>647</c:v>
                </c:pt>
                <c:pt idx="7">
                  <c:v>537</c:v>
                </c:pt>
                <c:pt idx="8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0-4D88-9DA0-C140138C40FE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'10'!$A$6:$A$14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'10'!$C$6:$C$14</c:f>
              <c:numCache>
                <c:formatCode>0</c:formatCode>
                <c:ptCount val="9"/>
                <c:pt idx="0">
                  <c:v>1047</c:v>
                </c:pt>
                <c:pt idx="1">
                  <c:v>824</c:v>
                </c:pt>
                <c:pt idx="2">
                  <c:v>876</c:v>
                </c:pt>
                <c:pt idx="3">
                  <c:v>418</c:v>
                </c:pt>
                <c:pt idx="4">
                  <c:v>1132</c:v>
                </c:pt>
                <c:pt idx="5">
                  <c:v>108</c:v>
                </c:pt>
                <c:pt idx="6">
                  <c:v>822</c:v>
                </c:pt>
                <c:pt idx="7">
                  <c:v>1733</c:v>
                </c:pt>
                <c:pt idx="8">
                  <c:v>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0-4D88-9DA0-C140138C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46336"/>
        <c:axId val="114852224"/>
      </c:barChart>
      <c:catAx>
        <c:axId val="1148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14852224"/>
        <c:crosses val="autoZero"/>
        <c:auto val="1"/>
        <c:lblAlgn val="ctr"/>
        <c:lblOffset val="100"/>
        <c:noMultiLvlLbl val="0"/>
      </c:catAx>
      <c:valAx>
        <c:axId val="11485222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148463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</c:legendEntry>
      <c:layout>
        <c:manualLayout>
          <c:xMode val="edge"/>
          <c:yMode val="edge"/>
          <c:x val="5.8090013338496622E-2"/>
          <c:y val="4.3489658132356092E-2"/>
          <c:w val="0.44332053267931681"/>
          <c:h val="0.1678101322240380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200" b="1" i="0" u="none" strike="noStrike" baseline="0">
                <a:solidFill>
                  <a:srgbClr val="000000"/>
                </a:solidFill>
                <a:latin typeface="Calibri"/>
              </a:rPr>
              <a:t>Всього на 1 січня 2017 року - 9;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200" b="1" i="0" u="none" strike="noStrike" baseline="0">
                <a:solidFill>
                  <a:srgbClr val="000000"/>
                </a:solidFill>
                <a:latin typeface="Calibri"/>
              </a:rPr>
              <a:t> на 1 січня 2018 року - 9</a:t>
            </a:r>
          </a:p>
        </c:rich>
      </c:tx>
      <c:layout>
        <c:manualLayout>
          <c:xMode val="edge"/>
          <c:yMode val="edge"/>
          <c:x val="1.8460461673060098E-2"/>
          <c:y val="2.72988953303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392352595300717E-2"/>
          <c:y val="2.849712151867026E-2"/>
          <c:w val="0.9644823573777529"/>
          <c:h val="0.69121565792447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'10'!$F$4:$F$5</c:f>
              <c:strCache>
                <c:ptCount val="2"/>
                <c:pt idx="0">
                  <c:v>на 1 січня 2017 року</c:v>
                </c:pt>
                <c:pt idx="1">
                  <c:v>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'10'!$E$6:$E$14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'10'!$F$6:$F$14</c:f>
              <c:numCache>
                <c:formatCode>#,##0</c:formatCode>
                <c:ptCount val="9"/>
                <c:pt idx="0">
                  <c:v>22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35</c:v>
                </c:pt>
                <c:pt idx="6">
                  <c:v>5</c:v>
                </c:pt>
                <c:pt idx="7">
                  <c:v>11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5-4FF7-9405-4276B3320820}"/>
            </c:ext>
          </c:extLst>
        </c:ser>
        <c:ser>
          <c:idx val="1"/>
          <c:order val="1"/>
          <c:tx>
            <c:strRef>
              <c:f>'10'!$G$4:$G$5</c:f>
              <c:strCache>
                <c:ptCount val="2"/>
                <c:pt idx="0">
                  <c:v>на 1 січня 2018 року</c:v>
                </c:pt>
                <c:pt idx="1">
                  <c:v>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'10'!$E$6:$E$14</c:f>
              <c:strCache>
                <c:ptCount val="9"/>
                <c:pt idx="0">
                  <c:v>Законодавці, вищі державні службовці, керівники, менеджери (управителі)</c:v>
                </c:pt>
                <c:pt idx="1">
                  <c:v>Професіонали</c:v>
                </c:pt>
                <c:pt idx="2">
                  <c:v>Фахівці</c:v>
                </c:pt>
                <c:pt idx="3">
                  <c:v>Технічні службовці</c:v>
                </c:pt>
                <c:pt idx="4">
                  <c:v>Працівники сфери торгівлі та послуг</c:v>
                </c:pt>
                <c:pt idx="5">
                  <c:v>Кваліфіковані робітники сільського та лісового господарств, риборозведення та рибальства</c:v>
                </c:pt>
                <c:pt idx="6">
                  <c:v>Кваліфіковані робітники з інструментом</c:v>
                </c:pt>
                <c:pt idx="7">
                  <c:v>Робітники з обслуговування, експлуатації та контролювання за роботою технологічного устаткування, складання устаткування та машин</c:v>
                </c:pt>
                <c:pt idx="8">
                  <c:v>Найпростіші професії </c:v>
                </c:pt>
              </c:strCache>
            </c:strRef>
          </c:cat>
          <c:val>
            <c:numRef>
              <c:f>'10'!$G$6:$G$14</c:f>
              <c:numCache>
                <c:formatCode>#,##0</c:formatCode>
                <c:ptCount val="9"/>
                <c:pt idx="0">
                  <c:v>14.588235294117647</c:v>
                </c:pt>
                <c:pt idx="1">
                  <c:v>8.9433962264150946</c:v>
                </c:pt>
                <c:pt idx="2">
                  <c:v>8.4912280701754383</c:v>
                </c:pt>
                <c:pt idx="3">
                  <c:v>7.3880597014925371</c:v>
                </c:pt>
                <c:pt idx="4">
                  <c:v>7.3742331288343559</c:v>
                </c:pt>
                <c:pt idx="5">
                  <c:v>21.555555555555557</c:v>
                </c:pt>
                <c:pt idx="6">
                  <c:v>4.5702127659574465</c:v>
                </c:pt>
                <c:pt idx="7">
                  <c:v>10.260869565217391</c:v>
                </c:pt>
                <c:pt idx="8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5-4FF7-9405-4276B3320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891776"/>
        <c:axId val="114893568"/>
      </c:barChart>
      <c:catAx>
        <c:axId val="114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14893568"/>
        <c:crosses val="autoZero"/>
        <c:auto val="1"/>
        <c:lblAlgn val="ctr"/>
        <c:lblOffset val="100"/>
        <c:noMultiLvlLbl val="0"/>
      </c:catAx>
      <c:valAx>
        <c:axId val="114893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4891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65" workbookViewId="0"/>
  </sheetViews>
  <pageMargins left="0.7" right="0.7" top="0.75" bottom="0.75" header="0.3" footer="0.3"/>
  <pageSetup paperSize="9"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61" workbookViewId="0"/>
  </sheetViews>
  <pageMargins left="0.7" right="0.7" top="0.75" bottom="0.75" header="0.3" footer="0.3"/>
  <pageSetup paperSize="9"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2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0" zoomScaleNormal="70" zoomScaleSheetLayoutView="70" workbookViewId="0">
      <selection activeCell="F6" sqref="F6"/>
    </sheetView>
  </sheetViews>
  <sheetFormatPr defaultColWidth="8.85546875" defaultRowHeight="12.75"/>
  <cols>
    <col min="1" max="1" width="37.140625" style="61" customWidth="1"/>
    <col min="2" max="2" width="10.7109375" style="61" customWidth="1"/>
    <col min="3" max="3" width="10.42578125" style="61" customWidth="1"/>
    <col min="4" max="4" width="13.7109375" style="61" customWidth="1"/>
    <col min="5" max="5" width="10.5703125" style="61" customWidth="1"/>
    <col min="6" max="6" width="10" style="61" customWidth="1"/>
    <col min="7" max="7" width="12.42578125" style="61" customWidth="1"/>
    <col min="8" max="8" width="39.7109375" style="23" customWidth="1"/>
    <col min="9" max="9" width="8.85546875" style="23"/>
    <col min="10" max="10" width="43" style="23" customWidth="1"/>
    <col min="11" max="16384" width="8.85546875" style="5"/>
  </cols>
  <sheetData>
    <row r="1" spans="1:12" s="1" customFormat="1" ht="20.25">
      <c r="A1" s="192" t="s">
        <v>57</v>
      </c>
      <c r="B1" s="192"/>
      <c r="C1" s="192"/>
      <c r="D1" s="192"/>
      <c r="E1" s="192"/>
      <c r="F1" s="192"/>
      <c r="G1" s="192"/>
      <c r="H1" s="15"/>
      <c r="I1" s="15"/>
      <c r="J1" s="15"/>
    </row>
    <row r="2" spans="1:12" s="1" customFormat="1" ht="19.5" customHeight="1">
      <c r="A2" s="193" t="s">
        <v>8</v>
      </c>
      <c r="B2" s="193"/>
      <c r="C2" s="193"/>
      <c r="D2" s="193"/>
      <c r="E2" s="193"/>
      <c r="F2" s="193"/>
      <c r="G2" s="193"/>
      <c r="H2" s="15"/>
      <c r="I2" s="15"/>
      <c r="J2" s="15"/>
    </row>
    <row r="3" spans="1:12" s="3" customFormat="1" ht="20.25" customHeight="1">
      <c r="A3" s="68"/>
      <c r="B3" s="68"/>
      <c r="C3" s="68"/>
      <c r="D3" s="68"/>
      <c r="E3" s="68"/>
      <c r="F3" s="68"/>
      <c r="G3" s="68"/>
      <c r="H3" s="22"/>
      <c r="I3" s="22"/>
      <c r="J3" s="22"/>
    </row>
    <row r="4" spans="1:12" s="3" customFormat="1" ht="20.25" customHeight="1">
      <c r="A4" s="194"/>
      <c r="B4" s="195" t="s">
        <v>261</v>
      </c>
      <c r="C4" s="196"/>
      <c r="D4" s="197"/>
      <c r="E4" s="198" t="s">
        <v>262</v>
      </c>
      <c r="F4" s="198"/>
      <c r="G4" s="198"/>
      <c r="H4" s="22"/>
      <c r="I4" s="22"/>
      <c r="J4" s="22"/>
    </row>
    <row r="5" spans="1:12" s="3" customFormat="1" ht="50.25" customHeight="1">
      <c r="A5" s="194"/>
      <c r="B5" s="67" t="s">
        <v>31</v>
      </c>
      <c r="C5" s="67" t="s">
        <v>63</v>
      </c>
      <c r="D5" s="69" t="s">
        <v>32</v>
      </c>
      <c r="E5" s="67" t="s">
        <v>31</v>
      </c>
      <c r="F5" s="67" t="s">
        <v>63</v>
      </c>
      <c r="G5" s="69" t="s">
        <v>32</v>
      </c>
    </row>
    <row r="6" spans="1:12" s="8" customFormat="1" ht="34.5" customHeight="1">
      <c r="A6" s="70" t="s">
        <v>33</v>
      </c>
      <c r="B6" s="65">
        <f>SUM(B7:B25)</f>
        <v>24637</v>
      </c>
      <c r="C6" s="65">
        <f>SUM(C7:C25)</f>
        <v>26895</v>
      </c>
      <c r="D6" s="71">
        <f>ROUND(C6/B6*100,1)</f>
        <v>109.2</v>
      </c>
      <c r="E6" s="65">
        <f>SUM(E7:E25)</f>
        <v>2287</v>
      </c>
      <c r="F6" s="65">
        <f>SUM(F7:F25)</f>
        <v>2784</v>
      </c>
      <c r="G6" s="72">
        <f>ROUND(F6/E6*100,1)</f>
        <v>121.7</v>
      </c>
    </row>
    <row r="7" spans="1:12" ht="57" customHeight="1">
      <c r="A7" s="73" t="s">
        <v>10</v>
      </c>
      <c r="B7" s="64">
        <v>4232</v>
      </c>
      <c r="C7" s="64">
        <v>4132</v>
      </c>
      <c r="D7" s="74">
        <f t="shared" ref="D7:D25" si="0">ROUND(C7/B7*100,1)</f>
        <v>97.6</v>
      </c>
      <c r="E7" s="75">
        <v>137</v>
      </c>
      <c r="F7" s="66">
        <v>184</v>
      </c>
      <c r="G7" s="74">
        <f t="shared" ref="G7:G25" si="1">ROUND(F7/E7*100,1)</f>
        <v>134.30000000000001</v>
      </c>
      <c r="H7" s="7"/>
      <c r="I7" s="5"/>
      <c r="J7" s="5"/>
    </row>
    <row r="8" spans="1:12" ht="43.5" customHeight="1">
      <c r="A8" s="73" t="s">
        <v>11</v>
      </c>
      <c r="B8" s="64">
        <v>230</v>
      </c>
      <c r="C8" s="64">
        <v>356</v>
      </c>
      <c r="D8" s="74">
        <f t="shared" si="0"/>
        <v>154.80000000000001</v>
      </c>
      <c r="E8" s="75">
        <v>8</v>
      </c>
      <c r="F8" s="66">
        <v>8</v>
      </c>
      <c r="G8" s="74">
        <f t="shared" si="1"/>
        <v>100</v>
      </c>
      <c r="H8" s="7"/>
      <c r="I8" s="5"/>
      <c r="J8" s="5"/>
    </row>
    <row r="9" spans="1:12" s="9" customFormat="1" ht="25.5" customHeight="1">
      <c r="A9" s="73" t="s">
        <v>12</v>
      </c>
      <c r="B9" s="64">
        <v>4681</v>
      </c>
      <c r="C9" s="64">
        <v>5510</v>
      </c>
      <c r="D9" s="74">
        <f t="shared" si="0"/>
        <v>117.7</v>
      </c>
      <c r="E9" s="75">
        <v>449</v>
      </c>
      <c r="F9" s="66">
        <v>627</v>
      </c>
      <c r="G9" s="74">
        <f t="shared" si="1"/>
        <v>139.6</v>
      </c>
      <c r="H9" s="7"/>
      <c r="J9" s="5"/>
      <c r="K9" s="5"/>
      <c r="L9" s="5"/>
    </row>
    <row r="10" spans="1:12" ht="41.25" customHeight="1">
      <c r="A10" s="73" t="s">
        <v>13</v>
      </c>
      <c r="B10" s="64">
        <v>357</v>
      </c>
      <c r="C10" s="64">
        <v>466</v>
      </c>
      <c r="D10" s="74">
        <f t="shared" si="0"/>
        <v>130.5</v>
      </c>
      <c r="E10" s="75">
        <v>53</v>
      </c>
      <c r="F10" s="66">
        <v>77</v>
      </c>
      <c r="G10" s="74">
        <f t="shared" si="1"/>
        <v>145.30000000000001</v>
      </c>
      <c r="H10" s="7"/>
      <c r="I10" s="10"/>
      <c r="J10" s="5"/>
    </row>
    <row r="11" spans="1:12" ht="37.5" customHeight="1">
      <c r="A11" s="73" t="s">
        <v>14</v>
      </c>
      <c r="B11" s="64">
        <v>256</v>
      </c>
      <c r="C11" s="64">
        <v>285</v>
      </c>
      <c r="D11" s="74">
        <f t="shared" si="0"/>
        <v>111.3</v>
      </c>
      <c r="E11" s="75">
        <v>15</v>
      </c>
      <c r="F11" s="66">
        <v>29</v>
      </c>
      <c r="G11" s="74">
        <f t="shared" si="1"/>
        <v>193.3</v>
      </c>
      <c r="H11" s="7"/>
      <c r="I11" s="5"/>
      <c r="J11" s="5"/>
    </row>
    <row r="12" spans="1:12" ht="25.5" customHeight="1">
      <c r="A12" s="73" t="s">
        <v>15</v>
      </c>
      <c r="B12" s="64">
        <v>1539</v>
      </c>
      <c r="C12" s="64">
        <v>1840</v>
      </c>
      <c r="D12" s="74">
        <f t="shared" si="0"/>
        <v>119.6</v>
      </c>
      <c r="E12" s="75">
        <v>153</v>
      </c>
      <c r="F12" s="66">
        <v>237</v>
      </c>
      <c r="G12" s="74">
        <f t="shared" si="1"/>
        <v>154.9</v>
      </c>
      <c r="H12" s="7"/>
      <c r="I12" s="5"/>
      <c r="J12" s="5"/>
    </row>
    <row r="13" spans="1:12" ht="54" customHeight="1">
      <c r="A13" s="73" t="s">
        <v>16</v>
      </c>
      <c r="B13" s="64">
        <v>5245</v>
      </c>
      <c r="C13" s="64">
        <v>4820</v>
      </c>
      <c r="D13" s="74">
        <f t="shared" si="0"/>
        <v>91.9</v>
      </c>
      <c r="E13" s="75">
        <v>492</v>
      </c>
      <c r="F13" s="66">
        <v>418</v>
      </c>
      <c r="G13" s="74">
        <f t="shared" si="1"/>
        <v>85</v>
      </c>
      <c r="H13" s="7"/>
      <c r="I13" s="5"/>
      <c r="J13" s="5"/>
    </row>
    <row r="14" spans="1:12" ht="35.25" customHeight="1">
      <c r="A14" s="73" t="s">
        <v>17</v>
      </c>
      <c r="B14" s="64">
        <v>1259</v>
      </c>
      <c r="C14" s="64">
        <v>1598</v>
      </c>
      <c r="D14" s="74">
        <f t="shared" si="0"/>
        <v>126.9</v>
      </c>
      <c r="E14" s="75">
        <v>271</v>
      </c>
      <c r="F14" s="66">
        <v>287</v>
      </c>
      <c r="G14" s="74">
        <f t="shared" si="1"/>
        <v>105.9</v>
      </c>
      <c r="H14" s="7"/>
      <c r="I14" s="5"/>
      <c r="J14" s="5"/>
    </row>
    <row r="15" spans="1:12" ht="40.5" customHeight="1">
      <c r="A15" s="73" t="s">
        <v>18</v>
      </c>
      <c r="B15" s="64">
        <v>919</v>
      </c>
      <c r="C15" s="64">
        <v>909</v>
      </c>
      <c r="D15" s="74">
        <f t="shared" si="0"/>
        <v>98.9</v>
      </c>
      <c r="E15" s="75">
        <v>98</v>
      </c>
      <c r="F15" s="66">
        <v>122</v>
      </c>
      <c r="G15" s="74">
        <f t="shared" si="1"/>
        <v>124.5</v>
      </c>
      <c r="H15" s="7"/>
      <c r="I15" s="5"/>
      <c r="J15" s="5"/>
    </row>
    <row r="16" spans="1:12" ht="24" customHeight="1">
      <c r="A16" s="73" t="s">
        <v>19</v>
      </c>
      <c r="B16" s="64">
        <v>206</v>
      </c>
      <c r="C16" s="64">
        <v>410</v>
      </c>
      <c r="D16" s="74">
        <f t="shared" si="0"/>
        <v>199</v>
      </c>
      <c r="E16" s="75">
        <v>10</v>
      </c>
      <c r="F16" s="66">
        <v>17</v>
      </c>
      <c r="G16" s="74">
        <f t="shared" si="1"/>
        <v>170</v>
      </c>
      <c r="H16" s="7"/>
      <c r="I16" s="5"/>
      <c r="J16" s="5"/>
    </row>
    <row r="17" spans="1:10" ht="24" customHeight="1">
      <c r="A17" s="73" t="s">
        <v>20</v>
      </c>
      <c r="B17" s="64">
        <v>87</v>
      </c>
      <c r="C17" s="64">
        <v>122</v>
      </c>
      <c r="D17" s="74">
        <f t="shared" si="0"/>
        <v>140.19999999999999</v>
      </c>
      <c r="E17" s="75">
        <v>22</v>
      </c>
      <c r="F17" s="66">
        <v>42</v>
      </c>
      <c r="G17" s="74">
        <f t="shared" si="1"/>
        <v>190.9</v>
      </c>
      <c r="H17" s="7"/>
      <c r="I17" s="5"/>
      <c r="J17" s="5"/>
    </row>
    <row r="18" spans="1:10" ht="24" customHeight="1">
      <c r="A18" s="73" t="s">
        <v>21</v>
      </c>
      <c r="B18" s="64">
        <v>238</v>
      </c>
      <c r="C18" s="64">
        <v>260</v>
      </c>
      <c r="D18" s="74">
        <f t="shared" si="0"/>
        <v>109.2</v>
      </c>
      <c r="E18" s="75">
        <v>20</v>
      </c>
      <c r="F18" s="66">
        <v>35</v>
      </c>
      <c r="G18" s="74">
        <f t="shared" si="1"/>
        <v>175</v>
      </c>
      <c r="H18" s="7"/>
      <c r="I18" s="5"/>
      <c r="J18" s="5"/>
    </row>
    <row r="19" spans="1:10" ht="38.25" customHeight="1">
      <c r="A19" s="73" t="s">
        <v>22</v>
      </c>
      <c r="B19" s="64">
        <v>280</v>
      </c>
      <c r="C19" s="64">
        <v>336</v>
      </c>
      <c r="D19" s="74">
        <f t="shared" si="0"/>
        <v>120</v>
      </c>
      <c r="E19" s="75">
        <v>35</v>
      </c>
      <c r="F19" s="66">
        <v>33</v>
      </c>
      <c r="G19" s="74">
        <f t="shared" si="1"/>
        <v>94.3</v>
      </c>
      <c r="H19" s="7"/>
      <c r="I19" s="5"/>
      <c r="J19" s="5"/>
    </row>
    <row r="20" spans="1:10" ht="41.25" customHeight="1">
      <c r="A20" s="73" t="s">
        <v>23</v>
      </c>
      <c r="B20" s="64">
        <v>689</v>
      </c>
      <c r="C20" s="64">
        <v>925</v>
      </c>
      <c r="D20" s="74">
        <f t="shared" si="0"/>
        <v>134.30000000000001</v>
      </c>
      <c r="E20" s="75">
        <v>133</v>
      </c>
      <c r="F20" s="66">
        <v>137</v>
      </c>
      <c r="G20" s="74">
        <f t="shared" si="1"/>
        <v>103</v>
      </c>
      <c r="H20" s="7"/>
      <c r="I20" s="5"/>
      <c r="J20" s="5"/>
    </row>
    <row r="21" spans="1:10" ht="42.75" customHeight="1">
      <c r="A21" s="73" t="s">
        <v>24</v>
      </c>
      <c r="B21" s="64">
        <v>1532</v>
      </c>
      <c r="C21" s="64">
        <v>1787</v>
      </c>
      <c r="D21" s="74">
        <f t="shared" si="0"/>
        <v>116.6</v>
      </c>
      <c r="E21" s="75">
        <v>130</v>
      </c>
      <c r="F21" s="66">
        <v>153</v>
      </c>
      <c r="G21" s="74">
        <f t="shared" si="1"/>
        <v>117.7</v>
      </c>
      <c r="H21" s="7"/>
      <c r="I21" s="5"/>
      <c r="J21" s="5"/>
    </row>
    <row r="22" spans="1:10" ht="24" customHeight="1">
      <c r="A22" s="73" t="s">
        <v>25</v>
      </c>
      <c r="B22" s="64">
        <v>1003</v>
      </c>
      <c r="C22" s="64">
        <v>1233</v>
      </c>
      <c r="D22" s="74">
        <f t="shared" si="0"/>
        <v>122.9</v>
      </c>
      <c r="E22" s="75">
        <v>48</v>
      </c>
      <c r="F22" s="66">
        <v>71</v>
      </c>
      <c r="G22" s="74">
        <f t="shared" si="1"/>
        <v>147.9</v>
      </c>
      <c r="H22" s="7"/>
      <c r="I22" s="5"/>
      <c r="J22" s="5"/>
    </row>
    <row r="23" spans="1:10" ht="42.75" customHeight="1">
      <c r="A23" s="73" t="s">
        <v>26</v>
      </c>
      <c r="B23" s="64">
        <v>1292</v>
      </c>
      <c r="C23" s="64">
        <v>1360</v>
      </c>
      <c r="D23" s="74">
        <f t="shared" si="0"/>
        <v>105.3</v>
      </c>
      <c r="E23" s="75">
        <v>126</v>
      </c>
      <c r="F23" s="66">
        <v>206</v>
      </c>
      <c r="G23" s="74">
        <f t="shared" si="1"/>
        <v>163.5</v>
      </c>
      <c r="H23" s="7"/>
      <c r="I23" s="5"/>
      <c r="J23" s="5"/>
    </row>
    <row r="24" spans="1:10" ht="36.75" customHeight="1">
      <c r="A24" s="73" t="s">
        <v>27</v>
      </c>
      <c r="B24" s="64">
        <v>285</v>
      </c>
      <c r="C24" s="64">
        <v>299</v>
      </c>
      <c r="D24" s="74">
        <f t="shared" si="0"/>
        <v>104.9</v>
      </c>
      <c r="E24" s="75">
        <v>47</v>
      </c>
      <c r="F24" s="66">
        <v>59</v>
      </c>
      <c r="G24" s="74">
        <f t="shared" si="1"/>
        <v>125.5</v>
      </c>
      <c r="H24" s="7"/>
      <c r="I24" s="5"/>
      <c r="J24" s="5"/>
    </row>
    <row r="25" spans="1:10" ht="27.75" customHeight="1">
      <c r="A25" s="73" t="s">
        <v>28</v>
      </c>
      <c r="B25" s="64">
        <v>307</v>
      </c>
      <c r="C25" s="64">
        <v>247</v>
      </c>
      <c r="D25" s="74">
        <f t="shared" si="0"/>
        <v>80.5</v>
      </c>
      <c r="E25" s="75">
        <v>40</v>
      </c>
      <c r="F25" s="66">
        <v>42</v>
      </c>
      <c r="G25" s="74">
        <f t="shared" si="1"/>
        <v>105</v>
      </c>
      <c r="H25" s="7"/>
      <c r="I25" s="5"/>
      <c r="J25" s="9"/>
    </row>
    <row r="26" spans="1:10">
      <c r="A26" s="60"/>
      <c r="B26" s="60"/>
      <c r="C26" s="60"/>
      <c r="D26" s="60"/>
      <c r="E26" s="60"/>
      <c r="F26" s="60"/>
      <c r="G26" s="60"/>
      <c r="H26" s="5"/>
      <c r="I26" s="5"/>
      <c r="J26" s="5"/>
    </row>
    <row r="27" spans="1:10">
      <c r="A27" s="60"/>
      <c r="B27" s="60"/>
      <c r="C27" s="60"/>
      <c r="D27" s="60"/>
      <c r="E27" s="60"/>
      <c r="F27" s="60"/>
      <c r="G27" s="60"/>
      <c r="H27" s="5"/>
      <c r="I27" s="5"/>
      <c r="J27" s="5"/>
    </row>
    <row r="28" spans="1:10">
      <c r="A28" s="60"/>
      <c r="B28" s="60"/>
      <c r="C28" s="60"/>
      <c r="D28" s="60"/>
      <c r="E28" s="60"/>
      <c r="F28" s="60"/>
      <c r="G28" s="60"/>
    </row>
  </sheetData>
  <sortState ref="J7:K25">
    <sortCondition ref="K7:K25"/>
  </sortState>
  <mergeCells count="5">
    <mergeCell ref="A1:G1"/>
    <mergeCell ref="A2:G2"/>
    <mergeCell ref="A4:A5"/>
    <mergeCell ref="B4:D4"/>
    <mergeCell ref="E4:G4"/>
  </mergeCells>
  <printOptions horizontalCentered="1"/>
  <pageMargins left="0.19685039370078741" right="0" top="0.70866141732283472" bottom="0.39370078740157483" header="0" footer="0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0"/>
  <sheetViews>
    <sheetView tabSelected="1" zoomScale="75" zoomScaleNormal="75" zoomScaleSheetLayoutView="70" workbookViewId="0">
      <selection activeCell="F6" sqref="F6"/>
    </sheetView>
  </sheetViews>
  <sheetFormatPr defaultColWidth="8.85546875" defaultRowHeight="12.75"/>
  <cols>
    <col min="1" max="1" width="52.85546875" style="61" customWidth="1"/>
    <col min="2" max="2" width="24" style="61" customWidth="1"/>
    <col min="3" max="3" width="23.42578125" style="61" customWidth="1"/>
    <col min="4" max="4" width="21.5703125" style="61" customWidth="1"/>
    <col min="5" max="5" width="8.85546875" style="17"/>
    <col min="6" max="6" width="10.85546875" style="17" bestFit="1" customWidth="1"/>
    <col min="7" max="7" width="8.85546875" style="17"/>
    <col min="8" max="12" width="8.85546875" style="43"/>
    <col min="13" max="13" width="25.42578125" style="43" customWidth="1"/>
    <col min="14" max="16384" width="8.85546875" style="43"/>
  </cols>
  <sheetData>
    <row r="1" spans="1:17" s="44" customFormat="1" ht="49.5" customHeight="1">
      <c r="A1" s="229" t="s">
        <v>270</v>
      </c>
      <c r="B1" s="229"/>
      <c r="C1" s="229"/>
      <c r="D1" s="229"/>
      <c r="E1" s="15"/>
      <c r="F1" s="15"/>
      <c r="G1" s="15"/>
    </row>
    <row r="2" spans="1:17" s="44" customFormat="1" ht="12.75" customHeight="1">
      <c r="A2" s="54"/>
      <c r="B2" s="54"/>
      <c r="C2" s="54"/>
      <c r="D2" s="54"/>
      <c r="E2" s="15"/>
      <c r="F2" s="15"/>
      <c r="G2" s="15"/>
    </row>
    <row r="3" spans="1:17" s="45" customFormat="1" ht="25.5" customHeight="1">
      <c r="A3" s="194"/>
      <c r="B3" s="230" t="s">
        <v>40</v>
      </c>
      <c r="C3" s="230" t="s">
        <v>41</v>
      </c>
      <c r="D3" s="230" t="s">
        <v>58</v>
      </c>
      <c r="E3" s="16"/>
      <c r="F3" s="16"/>
      <c r="G3" s="16"/>
    </row>
    <row r="4" spans="1:17" s="45" customFormat="1" ht="82.5" customHeight="1">
      <c r="A4" s="194"/>
      <c r="B4" s="230"/>
      <c r="C4" s="230"/>
      <c r="D4" s="230"/>
      <c r="E4" s="16"/>
      <c r="F4" s="16" t="s">
        <v>62</v>
      </c>
      <c r="G4" s="16" t="s">
        <v>61</v>
      </c>
      <c r="I4" s="161" t="s">
        <v>31</v>
      </c>
      <c r="J4" s="161" t="s">
        <v>31</v>
      </c>
      <c r="K4" s="161"/>
      <c r="L4" s="161"/>
      <c r="M4" s="162"/>
      <c r="N4" s="162"/>
      <c r="O4" s="162"/>
      <c r="P4" s="162"/>
    </row>
    <row r="5" spans="1:17" s="52" customFormat="1" ht="34.5" customHeight="1">
      <c r="A5" s="55" t="s">
        <v>33</v>
      </c>
      <c r="B5" s="56">
        <f>SUM(B6:B14)</f>
        <v>2784</v>
      </c>
      <c r="C5" s="56">
        <f>SUM(C6:C14)</f>
        <v>8047</v>
      </c>
      <c r="D5" s="160">
        <f>ROUND(C5/B5,0)</f>
        <v>3</v>
      </c>
      <c r="E5" s="18"/>
      <c r="F5" s="62">
        <v>9</v>
      </c>
      <c r="G5" s="63">
        <v>8.858653846153846</v>
      </c>
      <c r="I5" s="163">
        <v>2372</v>
      </c>
      <c r="J5" s="163">
        <v>8871</v>
      </c>
      <c r="K5" s="164">
        <f>ROUND(J5/I5,0)</f>
        <v>4</v>
      </c>
      <c r="L5" s="163"/>
      <c r="M5" s="165"/>
      <c r="N5" s="161" t="s">
        <v>259</v>
      </c>
      <c r="O5" s="161" t="s">
        <v>260</v>
      </c>
      <c r="P5" s="165"/>
    </row>
    <row r="6" spans="1:17" ht="51" customHeight="1">
      <c r="A6" s="57" t="s">
        <v>35</v>
      </c>
      <c r="B6" s="78">
        <f>'2'!F7</f>
        <v>173</v>
      </c>
      <c r="C6" s="59">
        <f>'8 '!F7</f>
        <v>1047</v>
      </c>
      <c r="D6" s="160">
        <f t="shared" ref="D6:D14" si="0">ROUND(C6/B6,0)</f>
        <v>6</v>
      </c>
      <c r="E6" s="21" t="s">
        <v>35</v>
      </c>
      <c r="F6" s="62">
        <v>22</v>
      </c>
      <c r="G6" s="63">
        <v>14.588235294117647</v>
      </c>
      <c r="I6" s="161">
        <v>170</v>
      </c>
      <c r="J6" s="166">
        <v>1308</v>
      </c>
      <c r="K6" s="164">
        <f t="shared" ref="K6:K14" si="1">ROUND(J6/I6,0)</f>
        <v>8</v>
      </c>
      <c r="L6" s="161"/>
      <c r="M6" s="165" t="s">
        <v>255</v>
      </c>
      <c r="N6" s="164">
        <v>8</v>
      </c>
      <c r="O6" s="175">
        <v>6</v>
      </c>
      <c r="P6" s="167"/>
    </row>
    <row r="7" spans="1:17" ht="35.25" customHeight="1">
      <c r="A7" s="57" t="s">
        <v>3</v>
      </c>
      <c r="B7" s="78">
        <f>'2'!F8</f>
        <v>302</v>
      </c>
      <c r="C7" s="59">
        <f>'8 '!F8</f>
        <v>824</v>
      </c>
      <c r="D7" s="160">
        <f t="shared" si="0"/>
        <v>3</v>
      </c>
      <c r="E7" s="21" t="s">
        <v>3</v>
      </c>
      <c r="F7" s="62">
        <v>9</v>
      </c>
      <c r="G7" s="63">
        <v>8.9433962264150946</v>
      </c>
      <c r="I7" s="161">
        <v>172</v>
      </c>
      <c r="J7" s="166">
        <v>776</v>
      </c>
      <c r="K7" s="164">
        <f t="shared" si="1"/>
        <v>5</v>
      </c>
      <c r="L7" s="161"/>
      <c r="M7" s="167" t="s">
        <v>3</v>
      </c>
      <c r="N7" s="164">
        <v>5</v>
      </c>
      <c r="O7" s="175">
        <v>3</v>
      </c>
      <c r="P7" s="167"/>
    </row>
    <row r="8" spans="1:17" s="48" customFormat="1" ht="25.5" customHeight="1">
      <c r="A8" s="57" t="s">
        <v>2</v>
      </c>
      <c r="B8" s="78">
        <f>'2'!F9</f>
        <v>230</v>
      </c>
      <c r="C8" s="59">
        <f>'8 '!F9</f>
        <v>876</v>
      </c>
      <c r="D8" s="160">
        <f t="shared" si="0"/>
        <v>4</v>
      </c>
      <c r="E8" s="21" t="s">
        <v>2</v>
      </c>
      <c r="F8" s="62">
        <v>11</v>
      </c>
      <c r="G8" s="63">
        <v>8.4912280701754383</v>
      </c>
      <c r="H8" s="43"/>
      <c r="I8" s="163">
        <v>148</v>
      </c>
      <c r="J8" s="166">
        <v>862</v>
      </c>
      <c r="K8" s="164">
        <f t="shared" si="1"/>
        <v>6</v>
      </c>
      <c r="L8" s="163"/>
      <c r="M8" s="167" t="s">
        <v>2</v>
      </c>
      <c r="N8" s="164">
        <v>6</v>
      </c>
      <c r="O8" s="175">
        <v>4</v>
      </c>
      <c r="P8" s="168"/>
    </row>
    <row r="9" spans="1:17" ht="36.75" customHeight="1">
      <c r="A9" s="57" t="s">
        <v>1</v>
      </c>
      <c r="B9" s="78">
        <f>'2'!F10</f>
        <v>104</v>
      </c>
      <c r="C9" s="59">
        <f>'8 '!F10</f>
        <v>418</v>
      </c>
      <c r="D9" s="188">
        <f t="shared" si="0"/>
        <v>4</v>
      </c>
      <c r="E9" s="21" t="s">
        <v>1</v>
      </c>
      <c r="F9" s="62">
        <v>8</v>
      </c>
      <c r="G9" s="63">
        <v>7.3880597014925371</v>
      </c>
      <c r="I9" s="161">
        <v>113</v>
      </c>
      <c r="J9" s="166">
        <v>434</v>
      </c>
      <c r="K9" s="164">
        <f t="shared" si="1"/>
        <v>4</v>
      </c>
      <c r="L9" s="161"/>
      <c r="M9" s="168" t="s">
        <v>1</v>
      </c>
      <c r="N9" s="164">
        <v>4</v>
      </c>
      <c r="O9" s="175">
        <v>5</v>
      </c>
      <c r="P9" s="167"/>
    </row>
    <row r="10" spans="1:17" ht="28.5" customHeight="1">
      <c r="A10" s="57" t="s">
        <v>5</v>
      </c>
      <c r="B10" s="78">
        <f>'2'!F11</f>
        <v>435</v>
      </c>
      <c r="C10" s="59">
        <f>'8 '!F11</f>
        <v>1132</v>
      </c>
      <c r="D10" s="160">
        <f t="shared" si="0"/>
        <v>3</v>
      </c>
      <c r="E10" s="21" t="s">
        <v>5</v>
      </c>
      <c r="F10" s="62">
        <v>5</v>
      </c>
      <c r="G10" s="63">
        <v>7.3742331288343559</v>
      </c>
      <c r="I10" s="161">
        <v>490</v>
      </c>
      <c r="J10" s="166">
        <v>1158</v>
      </c>
      <c r="K10" s="164">
        <f t="shared" si="1"/>
        <v>2</v>
      </c>
      <c r="L10" s="161"/>
      <c r="M10" s="167" t="s">
        <v>5</v>
      </c>
      <c r="N10" s="164">
        <v>2</v>
      </c>
      <c r="O10" s="175">
        <v>3</v>
      </c>
      <c r="P10" s="167"/>
    </row>
    <row r="11" spans="1:17" ht="59.25" customHeight="1">
      <c r="A11" s="57" t="s">
        <v>30</v>
      </c>
      <c r="B11" s="78">
        <f>'2'!F12</f>
        <v>44</v>
      </c>
      <c r="C11" s="59">
        <f>'8 '!F12</f>
        <v>108</v>
      </c>
      <c r="D11" s="160">
        <f t="shared" si="0"/>
        <v>2</v>
      </c>
      <c r="E11" s="21" t="s">
        <v>30</v>
      </c>
      <c r="F11" s="62">
        <v>35</v>
      </c>
      <c r="G11" s="63">
        <v>21.555555555555557</v>
      </c>
      <c r="I11" s="161">
        <v>14</v>
      </c>
      <c r="J11" s="166">
        <v>136</v>
      </c>
      <c r="K11" s="164">
        <f t="shared" si="1"/>
        <v>10</v>
      </c>
      <c r="L11" s="161"/>
      <c r="M11" s="167" t="s">
        <v>258</v>
      </c>
      <c r="N11" s="164">
        <v>10</v>
      </c>
      <c r="O11" s="175">
        <v>3</v>
      </c>
      <c r="P11" s="167"/>
    </row>
    <row r="12" spans="1:17" ht="33.75" customHeight="1">
      <c r="A12" s="57" t="s">
        <v>6</v>
      </c>
      <c r="B12" s="78">
        <f>'2'!F13</f>
        <v>647</v>
      </c>
      <c r="C12" s="59">
        <f>'8 '!F13</f>
        <v>822</v>
      </c>
      <c r="D12" s="160">
        <f t="shared" si="0"/>
        <v>1</v>
      </c>
      <c r="E12" s="21" t="s">
        <v>6</v>
      </c>
      <c r="F12" s="62">
        <v>5</v>
      </c>
      <c r="G12" s="63">
        <v>4.5702127659574465</v>
      </c>
      <c r="I12" s="161">
        <v>590</v>
      </c>
      <c r="J12" s="166">
        <v>937</v>
      </c>
      <c r="K12" s="164">
        <f t="shared" si="1"/>
        <v>2</v>
      </c>
      <c r="L12" s="161"/>
      <c r="M12" s="167" t="s">
        <v>6</v>
      </c>
      <c r="N12" s="164">
        <v>2</v>
      </c>
      <c r="O12" s="175">
        <v>1</v>
      </c>
      <c r="P12" s="167"/>
      <c r="Q12" s="53"/>
    </row>
    <row r="13" spans="1:17" ht="75" customHeight="1">
      <c r="A13" s="57" t="s">
        <v>7</v>
      </c>
      <c r="B13" s="78">
        <f>'2'!F14</f>
        <v>537</v>
      </c>
      <c r="C13" s="59">
        <f>'8 '!F14</f>
        <v>1733</v>
      </c>
      <c r="D13" s="160">
        <f t="shared" si="0"/>
        <v>3</v>
      </c>
      <c r="E13" s="21" t="s">
        <v>7</v>
      </c>
      <c r="F13" s="62">
        <v>11</v>
      </c>
      <c r="G13" s="63">
        <v>10.260869565217391</v>
      </c>
      <c r="I13" s="161">
        <v>370</v>
      </c>
      <c r="J13" s="166">
        <v>1841</v>
      </c>
      <c r="K13" s="164">
        <f t="shared" si="1"/>
        <v>5</v>
      </c>
      <c r="L13" s="161"/>
      <c r="M13" s="167" t="s">
        <v>257</v>
      </c>
      <c r="N13" s="164">
        <v>5</v>
      </c>
      <c r="O13" s="175">
        <v>3</v>
      </c>
      <c r="P13" s="167"/>
      <c r="Q13" s="53"/>
    </row>
    <row r="14" spans="1:17" ht="40.5" customHeight="1">
      <c r="A14" s="57" t="s">
        <v>36</v>
      </c>
      <c r="B14" s="78">
        <f>'2'!F15</f>
        <v>312</v>
      </c>
      <c r="C14" s="59">
        <f>'8 '!F15</f>
        <v>1087</v>
      </c>
      <c r="D14" s="160">
        <f t="shared" si="0"/>
        <v>3</v>
      </c>
      <c r="E14" s="21" t="s">
        <v>36</v>
      </c>
      <c r="F14" s="62">
        <v>19</v>
      </c>
      <c r="G14" s="63">
        <v>14.4</v>
      </c>
      <c r="I14" s="161">
        <v>305</v>
      </c>
      <c r="J14" s="166">
        <v>1419</v>
      </c>
      <c r="K14" s="164">
        <f t="shared" si="1"/>
        <v>5</v>
      </c>
      <c r="L14" s="161"/>
      <c r="M14" s="167" t="s">
        <v>36</v>
      </c>
      <c r="N14" s="164">
        <v>5</v>
      </c>
      <c r="O14" s="175">
        <v>4</v>
      </c>
      <c r="P14" s="167"/>
      <c r="Q14" s="53"/>
    </row>
    <row r="15" spans="1:17">
      <c r="A15" s="60"/>
      <c r="B15" s="60"/>
      <c r="C15" s="60"/>
      <c r="Q15" s="53"/>
    </row>
    <row r="16" spans="1:17">
      <c r="A16" s="60"/>
      <c r="B16" s="60"/>
      <c r="C16" s="60"/>
      <c r="Q16" s="53"/>
    </row>
    <row r="17" spans="17:17">
      <c r="Q17" s="53"/>
    </row>
    <row r="18" spans="17:17">
      <c r="Q18" s="53"/>
    </row>
    <row r="19" spans="17:17">
      <c r="Q19" s="53"/>
    </row>
    <row r="20" spans="17:17">
      <c r="Q20" s="53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8740157480314965" right="0" top="0.51181102362204722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75" zoomScaleNormal="75" zoomScaleSheetLayoutView="70" workbookViewId="0">
      <selection activeCell="C6" sqref="C6"/>
    </sheetView>
  </sheetViews>
  <sheetFormatPr defaultColWidth="8.85546875" defaultRowHeight="12.75"/>
  <cols>
    <col min="1" max="1" width="52.85546875" style="61" customWidth="1"/>
    <col min="2" max="2" width="12.85546875" style="61" customWidth="1"/>
    <col min="3" max="3" width="12.5703125" style="61" customWidth="1"/>
    <col min="4" max="4" width="14" style="61" customWidth="1"/>
    <col min="5" max="5" width="10.7109375" style="61" customWidth="1"/>
    <col min="6" max="6" width="11.85546875" style="61" customWidth="1"/>
    <col min="7" max="7" width="14.5703125" style="61" customWidth="1"/>
    <col min="8" max="8" width="25.85546875" style="17" customWidth="1"/>
    <col min="9" max="9" width="46.140625" style="5" customWidth="1"/>
    <col min="10" max="16384" width="8.85546875" style="5"/>
  </cols>
  <sheetData>
    <row r="1" spans="1:18" s="1" customFormat="1" ht="25.5" customHeight="1">
      <c r="A1" s="199" t="s">
        <v>57</v>
      </c>
      <c r="B1" s="199"/>
      <c r="C1" s="199"/>
      <c r="D1" s="199"/>
      <c r="E1" s="199"/>
      <c r="F1" s="199"/>
      <c r="G1" s="199"/>
      <c r="H1" s="15"/>
    </row>
    <row r="2" spans="1:18" s="1" customFormat="1" ht="19.5" customHeight="1">
      <c r="A2" s="200" t="s">
        <v>34</v>
      </c>
      <c r="B2" s="200"/>
      <c r="C2" s="200"/>
      <c r="D2" s="200"/>
      <c r="E2" s="200"/>
      <c r="F2" s="200"/>
      <c r="G2" s="200"/>
      <c r="H2" s="15"/>
    </row>
    <row r="3" spans="1:18" s="3" customFormat="1" ht="20.25" customHeight="1">
      <c r="A3" s="68"/>
      <c r="B3" s="68"/>
      <c r="C3" s="68"/>
      <c r="D3" s="68"/>
      <c r="E3" s="68"/>
      <c r="F3" s="68"/>
      <c r="G3" s="79"/>
      <c r="H3" s="16"/>
    </row>
    <row r="4" spans="1:18" s="3" customFormat="1" ht="25.5" customHeight="1">
      <c r="A4" s="194"/>
      <c r="B4" s="198" t="s">
        <v>261</v>
      </c>
      <c r="C4" s="198"/>
      <c r="D4" s="198"/>
      <c r="E4" s="198" t="s">
        <v>262</v>
      </c>
      <c r="F4" s="198"/>
      <c r="G4" s="198"/>
      <c r="H4" s="16"/>
    </row>
    <row r="5" spans="1:18" s="3" customFormat="1" ht="60.75" customHeight="1">
      <c r="A5" s="194"/>
      <c r="B5" s="80" t="s">
        <v>31</v>
      </c>
      <c r="C5" s="80" t="s">
        <v>63</v>
      </c>
      <c r="D5" s="67" t="s">
        <v>32</v>
      </c>
      <c r="E5" s="80" t="s">
        <v>31</v>
      </c>
      <c r="F5" s="80" t="s">
        <v>63</v>
      </c>
      <c r="G5" s="69" t="s">
        <v>32</v>
      </c>
      <c r="H5" s="16"/>
    </row>
    <row r="6" spans="1:18" s="31" customFormat="1" ht="34.5" customHeight="1">
      <c r="A6" s="81" t="s">
        <v>33</v>
      </c>
      <c r="B6" s="56">
        <f>SUM(B7:B15)</f>
        <v>24637</v>
      </c>
      <c r="C6" s="56">
        <f>SUM(C7:C15)</f>
        <v>26895</v>
      </c>
      <c r="D6" s="82">
        <f>ROUND(C6/B6*100,1)</f>
        <v>109.2</v>
      </c>
      <c r="E6" s="56">
        <f>SUM(E7:E15)</f>
        <v>2287</v>
      </c>
      <c r="F6" s="56">
        <f>SUM(F7:F15)</f>
        <v>2784</v>
      </c>
      <c r="G6" s="77">
        <f>ROUND(F6/E6*100,1)</f>
        <v>121.7</v>
      </c>
      <c r="H6" s="185"/>
      <c r="I6" s="186"/>
      <c r="J6" s="186"/>
      <c r="K6" s="186"/>
      <c r="L6" s="186"/>
      <c r="M6" s="186"/>
      <c r="N6" s="169"/>
    </row>
    <row r="7" spans="1:18" ht="57.75" customHeight="1">
      <c r="A7" s="57" t="s">
        <v>35</v>
      </c>
      <c r="B7" s="58">
        <v>1913</v>
      </c>
      <c r="C7" s="78">
        <v>2059</v>
      </c>
      <c r="D7" s="82">
        <f t="shared" ref="D7:D15" si="0">ROUND(C7/B7*100,1)</f>
        <v>107.6</v>
      </c>
      <c r="E7" s="76">
        <v>142</v>
      </c>
      <c r="F7" s="76">
        <v>173</v>
      </c>
      <c r="G7" s="77">
        <f t="shared" ref="G7:G15" si="1">ROUND(F7/E7*100,1)</f>
        <v>121.8</v>
      </c>
      <c r="H7" s="21"/>
      <c r="I7" s="170" t="s">
        <v>256</v>
      </c>
      <c r="J7" s="171">
        <v>1.3</v>
      </c>
      <c r="K7" s="172">
        <v>1833</v>
      </c>
      <c r="L7" s="167">
        <f>K7/23784*100</f>
        <v>7.7068617558022208</v>
      </c>
      <c r="M7" s="167"/>
      <c r="N7" s="167"/>
    </row>
    <row r="8" spans="1:18" ht="35.25" customHeight="1">
      <c r="A8" s="57" t="s">
        <v>3</v>
      </c>
      <c r="B8" s="58">
        <v>1890</v>
      </c>
      <c r="C8" s="78">
        <v>2366</v>
      </c>
      <c r="D8" s="82">
        <f t="shared" si="0"/>
        <v>125.2</v>
      </c>
      <c r="E8" s="58">
        <v>196</v>
      </c>
      <c r="F8" s="76">
        <v>302</v>
      </c>
      <c r="G8" s="77">
        <f t="shared" si="1"/>
        <v>154.1</v>
      </c>
      <c r="H8" s="21"/>
      <c r="I8" s="170" t="s">
        <v>1</v>
      </c>
      <c r="J8" s="171">
        <v>4</v>
      </c>
      <c r="K8" s="172">
        <v>2073</v>
      </c>
      <c r="L8" s="167">
        <f t="shared" ref="L8:L15" si="2">K8/23784*100</f>
        <v>8.715943491422804</v>
      </c>
      <c r="M8" s="167"/>
      <c r="N8" s="167"/>
    </row>
    <row r="9" spans="1:18" s="9" customFormat="1" ht="25.5" customHeight="1">
      <c r="A9" s="57" t="s">
        <v>2</v>
      </c>
      <c r="B9" s="58">
        <v>1998</v>
      </c>
      <c r="C9" s="78">
        <v>2294</v>
      </c>
      <c r="D9" s="82">
        <f t="shared" si="0"/>
        <v>114.8</v>
      </c>
      <c r="E9" s="58">
        <v>204</v>
      </c>
      <c r="F9" s="76">
        <v>230</v>
      </c>
      <c r="G9" s="77">
        <f t="shared" si="1"/>
        <v>112.7</v>
      </c>
      <c r="H9" s="21"/>
      <c r="I9" s="170" t="s">
        <v>255</v>
      </c>
      <c r="J9" s="171">
        <v>7.7</v>
      </c>
      <c r="K9" s="172">
        <v>1990</v>
      </c>
      <c r="L9" s="167">
        <f t="shared" si="2"/>
        <v>8.3669693911873519</v>
      </c>
      <c r="M9" s="168"/>
      <c r="N9" s="168"/>
    </row>
    <row r="10" spans="1:18" ht="36.75" customHeight="1">
      <c r="A10" s="57" t="s">
        <v>1</v>
      </c>
      <c r="B10" s="58">
        <v>965</v>
      </c>
      <c r="C10" s="78">
        <v>1069</v>
      </c>
      <c r="D10" s="82">
        <f t="shared" si="0"/>
        <v>110.8</v>
      </c>
      <c r="E10" s="58">
        <v>94</v>
      </c>
      <c r="F10" s="76">
        <v>104</v>
      </c>
      <c r="G10" s="77">
        <f t="shared" si="1"/>
        <v>110.6</v>
      </c>
      <c r="H10" s="21"/>
      <c r="I10" s="170" t="s">
        <v>2</v>
      </c>
      <c r="J10" s="171">
        <v>8.4</v>
      </c>
      <c r="K10" s="172">
        <v>953</v>
      </c>
      <c r="L10" s="167">
        <f t="shared" si="2"/>
        <v>4.0068953918600743</v>
      </c>
      <c r="M10" s="167"/>
      <c r="N10" s="167"/>
    </row>
    <row r="11" spans="1:18" ht="35.25" customHeight="1">
      <c r="A11" s="57" t="s">
        <v>5</v>
      </c>
      <c r="B11" s="58">
        <v>4732</v>
      </c>
      <c r="C11" s="78">
        <v>4025</v>
      </c>
      <c r="D11" s="82">
        <f t="shared" si="0"/>
        <v>85.1</v>
      </c>
      <c r="E11" s="58">
        <v>433</v>
      </c>
      <c r="F11" s="76">
        <v>435</v>
      </c>
      <c r="G11" s="77">
        <f t="shared" si="1"/>
        <v>100.5</v>
      </c>
      <c r="H11" s="21"/>
      <c r="I11" s="170" t="s">
        <v>3</v>
      </c>
      <c r="J11" s="171">
        <v>8.6999999999999993</v>
      </c>
      <c r="K11" s="172">
        <v>3606</v>
      </c>
      <c r="L11" s="167">
        <f t="shared" si="2"/>
        <v>15.161453077699294</v>
      </c>
      <c r="M11" s="167"/>
      <c r="N11" s="167"/>
    </row>
    <row r="12" spans="1:18" ht="59.25" customHeight="1">
      <c r="A12" s="57" t="s">
        <v>30</v>
      </c>
      <c r="B12" s="58">
        <v>386</v>
      </c>
      <c r="C12" s="78">
        <v>352</v>
      </c>
      <c r="D12" s="82">
        <f t="shared" si="0"/>
        <v>91.2</v>
      </c>
      <c r="E12" s="58">
        <v>18</v>
      </c>
      <c r="F12" s="76">
        <v>44</v>
      </c>
      <c r="G12" s="77">
        <f t="shared" si="1"/>
        <v>244.4</v>
      </c>
      <c r="H12" s="21"/>
      <c r="I12" s="170" t="s">
        <v>5</v>
      </c>
      <c r="J12" s="171">
        <v>15.2</v>
      </c>
      <c r="K12" s="172">
        <v>321</v>
      </c>
      <c r="L12" s="167">
        <f t="shared" si="2"/>
        <v>1.3496468213925328</v>
      </c>
      <c r="M12" s="167"/>
      <c r="N12" s="167"/>
    </row>
    <row r="13" spans="1:18" ht="38.25" customHeight="1">
      <c r="A13" s="57" t="s">
        <v>6</v>
      </c>
      <c r="B13" s="58">
        <v>3705</v>
      </c>
      <c r="C13" s="78">
        <v>4990</v>
      </c>
      <c r="D13" s="82">
        <f t="shared" si="0"/>
        <v>134.69999999999999</v>
      </c>
      <c r="E13" s="58">
        <v>582</v>
      </c>
      <c r="F13" s="76">
        <v>647</v>
      </c>
      <c r="G13" s="77">
        <f t="shared" si="1"/>
        <v>111.2</v>
      </c>
      <c r="H13" s="21"/>
      <c r="I13" s="170" t="s">
        <v>36</v>
      </c>
      <c r="J13" s="171">
        <v>15.9</v>
      </c>
      <c r="K13" s="172">
        <v>4422</v>
      </c>
      <c r="L13" s="167">
        <f t="shared" si="2"/>
        <v>18.592330978809283</v>
      </c>
      <c r="M13" s="167"/>
      <c r="N13" s="167"/>
      <c r="R13" s="7"/>
    </row>
    <row r="14" spans="1:18" ht="75" customHeight="1">
      <c r="A14" s="57" t="s">
        <v>7</v>
      </c>
      <c r="B14" s="58">
        <v>4842</v>
      </c>
      <c r="C14" s="78">
        <v>5387</v>
      </c>
      <c r="D14" s="82">
        <f t="shared" si="0"/>
        <v>111.3</v>
      </c>
      <c r="E14" s="58">
        <v>362</v>
      </c>
      <c r="F14" s="76">
        <v>537</v>
      </c>
      <c r="G14" s="77">
        <f t="shared" si="1"/>
        <v>148.30000000000001</v>
      </c>
      <c r="H14" s="21"/>
      <c r="I14" s="170" t="s">
        <v>6</v>
      </c>
      <c r="J14" s="171">
        <v>18.600000000000001</v>
      </c>
      <c r="K14" s="172">
        <v>4814</v>
      </c>
      <c r="L14" s="167">
        <f t="shared" si="2"/>
        <v>20.240497813656237</v>
      </c>
      <c r="M14" s="167"/>
      <c r="N14" s="167"/>
      <c r="R14" s="7"/>
    </row>
    <row r="15" spans="1:18" ht="43.5" customHeight="1">
      <c r="A15" s="57" t="s">
        <v>36</v>
      </c>
      <c r="B15" s="58">
        <v>4206</v>
      </c>
      <c r="C15" s="78">
        <v>4353</v>
      </c>
      <c r="D15" s="82">
        <f t="shared" si="0"/>
        <v>103.5</v>
      </c>
      <c r="E15" s="58">
        <v>256</v>
      </c>
      <c r="F15" s="76">
        <v>312</v>
      </c>
      <c r="G15" s="77">
        <f t="shared" si="1"/>
        <v>121.9</v>
      </c>
      <c r="H15" s="21"/>
      <c r="I15" s="170" t="s">
        <v>257</v>
      </c>
      <c r="J15" s="171">
        <v>20.2</v>
      </c>
      <c r="K15" s="172">
        <v>3772</v>
      </c>
      <c r="L15" s="167">
        <f t="shared" si="2"/>
        <v>15.859401278170198</v>
      </c>
      <c r="M15" s="167"/>
      <c r="N15" s="167"/>
      <c r="R15" s="7"/>
    </row>
    <row r="16" spans="1:18">
      <c r="A16" s="60"/>
      <c r="B16" s="60"/>
      <c r="C16" s="60"/>
      <c r="D16" s="60"/>
      <c r="E16" s="60"/>
      <c r="F16" s="60"/>
      <c r="I16" s="167"/>
      <c r="J16" s="167"/>
      <c r="K16" s="167"/>
      <c r="L16" s="167"/>
      <c r="M16" s="167"/>
      <c r="N16" s="167"/>
      <c r="R16" s="7"/>
    </row>
    <row r="17" spans="1:18">
      <c r="A17" s="60"/>
      <c r="B17" s="60"/>
      <c r="C17" s="60"/>
      <c r="D17" s="60"/>
      <c r="E17" s="60"/>
      <c r="F17" s="60"/>
      <c r="I17" s="167"/>
      <c r="J17" s="167"/>
      <c r="K17" s="167"/>
      <c r="L17" s="167"/>
      <c r="M17" s="167"/>
      <c r="N17" s="167"/>
      <c r="R17" s="7"/>
    </row>
    <row r="18" spans="1:18">
      <c r="R18" s="7"/>
    </row>
    <row r="19" spans="1:18">
      <c r="R19" s="7"/>
    </row>
    <row r="20" spans="1:18">
      <c r="R20" s="7"/>
    </row>
    <row r="21" spans="1:18">
      <c r="R21" s="7"/>
    </row>
  </sheetData>
  <sortState ref="I7:J15">
    <sortCondition ref="J7:J15"/>
  </sortState>
  <mergeCells count="5">
    <mergeCell ref="A1:G1"/>
    <mergeCell ref="A2:G2"/>
    <mergeCell ref="A4:A5"/>
    <mergeCell ref="B4:D4"/>
    <mergeCell ref="E4:G4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6"/>
  <sheetViews>
    <sheetView zoomScaleNormal="100" zoomScaleSheetLayoutView="100" workbookViewId="0">
      <selection activeCell="F3" sqref="F3:G3"/>
    </sheetView>
  </sheetViews>
  <sheetFormatPr defaultRowHeight="15.75"/>
  <cols>
    <col min="1" max="1" width="3.140625" style="34" customWidth="1"/>
    <col min="2" max="2" width="46" style="36" customWidth="1"/>
    <col min="3" max="3" width="10" style="35" customWidth="1"/>
    <col min="4" max="4" width="13" style="35" customWidth="1"/>
    <col min="5" max="5" width="12.42578125" style="35" customWidth="1"/>
    <col min="6" max="6" width="16.42578125" style="37" customWidth="1"/>
    <col min="7" max="7" width="14.7109375" style="35" customWidth="1"/>
    <col min="8" max="16384" width="9.140625" style="35"/>
  </cols>
  <sheetData>
    <row r="1" spans="1:7" s="33" customFormat="1" ht="43.5" customHeight="1">
      <c r="A1" s="32"/>
      <c r="B1" s="202" t="s">
        <v>265</v>
      </c>
      <c r="C1" s="202"/>
      <c r="D1" s="202"/>
      <c r="E1" s="202"/>
      <c r="F1" s="202"/>
      <c r="G1" s="202"/>
    </row>
    <row r="2" spans="1:7" s="33" customFormat="1" ht="20.25" customHeight="1">
      <c r="A2" s="32"/>
      <c r="B2" s="203" t="s">
        <v>43</v>
      </c>
      <c r="C2" s="203"/>
      <c r="D2" s="203"/>
      <c r="E2" s="203"/>
      <c r="F2" s="203"/>
      <c r="G2" s="203"/>
    </row>
    <row r="3" spans="1:7" s="34" customFormat="1" ht="23.25" customHeight="1">
      <c r="A3" s="204"/>
      <c r="B3" s="205" t="s">
        <v>44</v>
      </c>
      <c r="C3" s="201" t="s">
        <v>190</v>
      </c>
      <c r="D3" s="201" t="s">
        <v>191</v>
      </c>
      <c r="E3" s="201" t="s">
        <v>45</v>
      </c>
      <c r="F3" s="206" t="s">
        <v>303</v>
      </c>
      <c r="G3" s="206"/>
    </row>
    <row r="4" spans="1:7" s="34" customFormat="1" ht="18.75" customHeight="1">
      <c r="A4" s="204"/>
      <c r="B4" s="205"/>
      <c r="C4" s="201"/>
      <c r="D4" s="201"/>
      <c r="E4" s="201"/>
      <c r="F4" s="201" t="s">
        <v>190</v>
      </c>
      <c r="G4" s="201" t="s">
        <v>191</v>
      </c>
    </row>
    <row r="5" spans="1:7" s="34" customFormat="1" ht="44.25" customHeight="1">
      <c r="A5" s="204"/>
      <c r="B5" s="205"/>
      <c r="C5" s="201"/>
      <c r="D5" s="201"/>
      <c r="E5" s="201"/>
      <c r="F5" s="201"/>
      <c r="G5" s="201"/>
    </row>
    <row r="6" spans="1:7" ht="13.5" customHeight="1">
      <c r="A6" s="107" t="s">
        <v>46</v>
      </c>
      <c r="B6" s="108" t="s">
        <v>0</v>
      </c>
      <c r="C6" s="109">
        <v>1</v>
      </c>
      <c r="D6" s="109">
        <v>2</v>
      </c>
      <c r="E6" s="109">
        <v>3</v>
      </c>
      <c r="F6" s="109">
        <v>4</v>
      </c>
      <c r="G6" s="109">
        <v>5</v>
      </c>
    </row>
    <row r="7" spans="1:7" s="115" customFormat="1" ht="15.95" customHeight="1">
      <c r="A7" s="111">
        <v>1</v>
      </c>
      <c r="B7" s="112" t="s">
        <v>70</v>
      </c>
      <c r="C7" s="113">
        <v>2000</v>
      </c>
      <c r="D7" s="113">
        <v>1456</v>
      </c>
      <c r="E7" s="113">
        <f>C7-D7</f>
        <v>544</v>
      </c>
      <c r="F7" s="114">
        <v>111</v>
      </c>
      <c r="G7" s="111">
        <v>378</v>
      </c>
    </row>
    <row r="8" spans="1:7" s="115" customFormat="1" ht="15.95" customHeight="1">
      <c r="A8" s="111">
        <v>2</v>
      </c>
      <c r="B8" s="112" t="s">
        <v>69</v>
      </c>
      <c r="C8" s="113">
        <v>1789</v>
      </c>
      <c r="D8" s="113">
        <v>713</v>
      </c>
      <c r="E8" s="113">
        <f t="shared" ref="E8:E56" si="0">C8-D8</f>
        <v>1076</v>
      </c>
      <c r="F8" s="114">
        <v>121</v>
      </c>
      <c r="G8" s="111">
        <v>181</v>
      </c>
    </row>
    <row r="9" spans="1:7" s="115" customFormat="1" ht="15.95" customHeight="1">
      <c r="A9" s="111">
        <v>3</v>
      </c>
      <c r="B9" s="112" t="s">
        <v>71</v>
      </c>
      <c r="C9" s="113">
        <v>1024</v>
      </c>
      <c r="D9" s="113">
        <v>562</v>
      </c>
      <c r="E9" s="113">
        <f t="shared" si="0"/>
        <v>462</v>
      </c>
      <c r="F9" s="114">
        <v>104</v>
      </c>
      <c r="G9" s="111">
        <v>247</v>
      </c>
    </row>
    <row r="10" spans="1:7" s="115" customFormat="1" ht="15.95" customHeight="1">
      <c r="A10" s="111">
        <v>4</v>
      </c>
      <c r="B10" s="112" t="s">
        <v>90</v>
      </c>
      <c r="C10" s="113">
        <v>642</v>
      </c>
      <c r="D10" s="113">
        <v>69</v>
      </c>
      <c r="E10" s="113">
        <f t="shared" si="0"/>
        <v>573</v>
      </c>
      <c r="F10" s="114">
        <v>27</v>
      </c>
      <c r="G10" s="111">
        <v>27</v>
      </c>
    </row>
    <row r="11" spans="1:7" s="115" customFormat="1" ht="15.95" customHeight="1">
      <c r="A11" s="111">
        <v>5</v>
      </c>
      <c r="B11" s="112" t="s">
        <v>75</v>
      </c>
      <c r="C11" s="113">
        <v>642</v>
      </c>
      <c r="D11" s="113">
        <v>159</v>
      </c>
      <c r="E11" s="113">
        <f t="shared" si="0"/>
        <v>483</v>
      </c>
      <c r="F11" s="114">
        <v>19</v>
      </c>
      <c r="G11" s="111">
        <v>27</v>
      </c>
    </row>
    <row r="12" spans="1:7" s="115" customFormat="1" ht="15.95" customHeight="1">
      <c r="A12" s="111">
        <v>6</v>
      </c>
      <c r="B12" s="116" t="s">
        <v>74</v>
      </c>
      <c r="C12" s="113">
        <v>569</v>
      </c>
      <c r="D12" s="113">
        <v>734</v>
      </c>
      <c r="E12" s="113">
        <f t="shared" si="0"/>
        <v>-165</v>
      </c>
      <c r="F12" s="114">
        <v>36</v>
      </c>
      <c r="G12" s="111">
        <v>69</v>
      </c>
    </row>
    <row r="13" spans="1:7" s="115" customFormat="1" ht="15.95" customHeight="1">
      <c r="A13" s="111">
        <v>7</v>
      </c>
      <c r="B13" s="116" t="s">
        <v>72</v>
      </c>
      <c r="C13" s="113">
        <v>514</v>
      </c>
      <c r="D13" s="113">
        <v>458</v>
      </c>
      <c r="E13" s="113">
        <f t="shared" si="0"/>
        <v>56</v>
      </c>
      <c r="F13" s="114">
        <v>38</v>
      </c>
      <c r="G13" s="111">
        <v>205</v>
      </c>
    </row>
    <row r="14" spans="1:7" s="115" customFormat="1" ht="15.95" customHeight="1">
      <c r="A14" s="111">
        <v>8</v>
      </c>
      <c r="B14" s="116" t="s">
        <v>77</v>
      </c>
      <c r="C14" s="113">
        <v>489</v>
      </c>
      <c r="D14" s="113">
        <v>382</v>
      </c>
      <c r="E14" s="113">
        <f t="shared" si="0"/>
        <v>107</v>
      </c>
      <c r="F14" s="114">
        <v>31</v>
      </c>
      <c r="G14" s="111">
        <v>170</v>
      </c>
    </row>
    <row r="15" spans="1:7" s="115" customFormat="1" ht="15.95" customHeight="1">
      <c r="A15" s="111">
        <v>9</v>
      </c>
      <c r="B15" s="116" t="s">
        <v>73</v>
      </c>
      <c r="C15" s="113">
        <v>467</v>
      </c>
      <c r="D15" s="113">
        <v>256</v>
      </c>
      <c r="E15" s="113">
        <f t="shared" si="0"/>
        <v>211</v>
      </c>
      <c r="F15" s="114">
        <v>38</v>
      </c>
      <c r="G15" s="111">
        <v>96</v>
      </c>
    </row>
    <row r="16" spans="1:7" s="115" customFormat="1" ht="15.95" customHeight="1">
      <c r="A16" s="111">
        <v>10</v>
      </c>
      <c r="B16" s="116" t="s">
        <v>78</v>
      </c>
      <c r="C16" s="113">
        <v>459</v>
      </c>
      <c r="D16" s="113">
        <v>296</v>
      </c>
      <c r="E16" s="113">
        <f t="shared" si="0"/>
        <v>163</v>
      </c>
      <c r="F16" s="114">
        <v>65</v>
      </c>
      <c r="G16" s="111">
        <v>114</v>
      </c>
    </row>
    <row r="17" spans="1:7" s="115" customFormat="1" ht="15.95" customHeight="1">
      <c r="A17" s="111">
        <v>11</v>
      </c>
      <c r="B17" s="116" t="s">
        <v>81</v>
      </c>
      <c r="C17" s="113">
        <v>422</v>
      </c>
      <c r="D17" s="113">
        <v>369</v>
      </c>
      <c r="E17" s="113">
        <f t="shared" si="0"/>
        <v>53</v>
      </c>
      <c r="F17" s="114">
        <v>25</v>
      </c>
      <c r="G17" s="111">
        <v>202</v>
      </c>
    </row>
    <row r="18" spans="1:7" s="115" customFormat="1" ht="15.95" customHeight="1">
      <c r="A18" s="111">
        <v>12</v>
      </c>
      <c r="B18" s="116" t="s">
        <v>79</v>
      </c>
      <c r="C18" s="113">
        <v>415</v>
      </c>
      <c r="D18" s="113">
        <v>77</v>
      </c>
      <c r="E18" s="113">
        <f t="shared" si="0"/>
        <v>338</v>
      </c>
      <c r="F18" s="114">
        <v>63</v>
      </c>
      <c r="G18" s="111">
        <v>34</v>
      </c>
    </row>
    <row r="19" spans="1:7" s="115" customFormat="1" ht="15.95" customHeight="1">
      <c r="A19" s="111">
        <v>13</v>
      </c>
      <c r="B19" s="116" t="s">
        <v>76</v>
      </c>
      <c r="C19" s="113">
        <v>380</v>
      </c>
      <c r="D19" s="113">
        <v>299</v>
      </c>
      <c r="E19" s="113">
        <f t="shared" si="0"/>
        <v>81</v>
      </c>
      <c r="F19" s="114">
        <v>25</v>
      </c>
      <c r="G19" s="111">
        <v>55</v>
      </c>
    </row>
    <row r="20" spans="1:7" s="115" customFormat="1" ht="15.95" customHeight="1">
      <c r="A20" s="111">
        <v>14</v>
      </c>
      <c r="B20" s="116" t="s">
        <v>80</v>
      </c>
      <c r="C20" s="113">
        <v>335</v>
      </c>
      <c r="D20" s="113">
        <v>168</v>
      </c>
      <c r="E20" s="113">
        <f t="shared" si="0"/>
        <v>167</v>
      </c>
      <c r="F20" s="114">
        <v>20</v>
      </c>
      <c r="G20" s="111">
        <v>77</v>
      </c>
    </row>
    <row r="21" spans="1:7" s="115" customFormat="1" ht="15.95" customHeight="1">
      <c r="A21" s="111">
        <v>15</v>
      </c>
      <c r="B21" s="116" t="s">
        <v>82</v>
      </c>
      <c r="C21" s="113">
        <v>321</v>
      </c>
      <c r="D21" s="113">
        <v>97</v>
      </c>
      <c r="E21" s="113">
        <f t="shared" si="0"/>
        <v>224</v>
      </c>
      <c r="F21" s="114">
        <v>54</v>
      </c>
      <c r="G21" s="111">
        <v>42</v>
      </c>
    </row>
    <row r="22" spans="1:7" s="115" customFormat="1" ht="15.95" customHeight="1">
      <c r="A22" s="111">
        <v>16</v>
      </c>
      <c r="B22" s="116" t="s">
        <v>88</v>
      </c>
      <c r="C22" s="113">
        <v>311</v>
      </c>
      <c r="D22" s="113">
        <v>269</v>
      </c>
      <c r="E22" s="113">
        <f t="shared" si="0"/>
        <v>42</v>
      </c>
      <c r="F22" s="114">
        <v>9</v>
      </c>
      <c r="G22" s="111">
        <v>152</v>
      </c>
    </row>
    <row r="23" spans="1:7" s="115" customFormat="1" ht="15.95" customHeight="1">
      <c r="A23" s="111">
        <v>17</v>
      </c>
      <c r="B23" s="116" t="s">
        <v>86</v>
      </c>
      <c r="C23" s="113">
        <v>293</v>
      </c>
      <c r="D23" s="113">
        <v>176</v>
      </c>
      <c r="E23" s="113">
        <f t="shared" si="0"/>
        <v>117</v>
      </c>
      <c r="F23" s="114">
        <v>40</v>
      </c>
      <c r="G23" s="111">
        <v>63</v>
      </c>
    </row>
    <row r="24" spans="1:7" s="115" customFormat="1" ht="15.95" customHeight="1">
      <c r="A24" s="111">
        <v>18</v>
      </c>
      <c r="B24" s="116" t="s">
        <v>83</v>
      </c>
      <c r="C24" s="113">
        <v>290</v>
      </c>
      <c r="D24" s="113">
        <v>53</v>
      </c>
      <c r="E24" s="113">
        <f t="shared" si="0"/>
        <v>237</v>
      </c>
      <c r="F24" s="114">
        <v>50</v>
      </c>
      <c r="G24" s="111">
        <v>24</v>
      </c>
    </row>
    <row r="25" spans="1:7" s="115" customFormat="1" ht="15.95" customHeight="1">
      <c r="A25" s="111">
        <v>19</v>
      </c>
      <c r="B25" s="116" t="s">
        <v>85</v>
      </c>
      <c r="C25" s="113">
        <v>243</v>
      </c>
      <c r="D25" s="113">
        <v>179</v>
      </c>
      <c r="E25" s="113">
        <f t="shared" si="0"/>
        <v>64</v>
      </c>
      <c r="F25" s="114">
        <v>20</v>
      </c>
      <c r="G25" s="111">
        <v>88</v>
      </c>
    </row>
    <row r="26" spans="1:7" s="115" customFormat="1" ht="15.95" customHeight="1">
      <c r="A26" s="111">
        <v>20</v>
      </c>
      <c r="B26" s="116" t="s">
        <v>84</v>
      </c>
      <c r="C26" s="113">
        <v>240</v>
      </c>
      <c r="D26" s="113">
        <v>55</v>
      </c>
      <c r="E26" s="113">
        <f t="shared" si="0"/>
        <v>185</v>
      </c>
      <c r="F26" s="114">
        <v>18</v>
      </c>
      <c r="G26" s="111">
        <v>25</v>
      </c>
    </row>
    <row r="27" spans="1:7" s="115" customFormat="1" ht="15.95" customHeight="1">
      <c r="A27" s="111">
        <v>21</v>
      </c>
      <c r="B27" s="116" t="s">
        <v>87</v>
      </c>
      <c r="C27" s="113">
        <v>220</v>
      </c>
      <c r="D27" s="113">
        <v>186</v>
      </c>
      <c r="E27" s="113">
        <f t="shared" si="0"/>
        <v>34</v>
      </c>
      <c r="F27" s="114">
        <v>30</v>
      </c>
      <c r="G27" s="111">
        <v>81</v>
      </c>
    </row>
    <row r="28" spans="1:7" s="115" customFormat="1" ht="15.75" customHeight="1">
      <c r="A28" s="111">
        <v>22</v>
      </c>
      <c r="B28" s="116" t="s">
        <v>92</v>
      </c>
      <c r="C28" s="113">
        <v>220</v>
      </c>
      <c r="D28" s="113">
        <v>72</v>
      </c>
      <c r="E28" s="113">
        <f t="shared" si="0"/>
        <v>148</v>
      </c>
      <c r="F28" s="114">
        <v>26</v>
      </c>
      <c r="G28" s="111">
        <v>24</v>
      </c>
    </row>
    <row r="29" spans="1:7" s="115" customFormat="1" ht="15.95" customHeight="1">
      <c r="A29" s="111">
        <v>23</v>
      </c>
      <c r="B29" s="116" t="s">
        <v>95</v>
      </c>
      <c r="C29" s="113">
        <v>207</v>
      </c>
      <c r="D29" s="113">
        <v>55</v>
      </c>
      <c r="E29" s="113">
        <f t="shared" si="0"/>
        <v>152</v>
      </c>
      <c r="F29" s="114">
        <v>46</v>
      </c>
      <c r="G29" s="111">
        <v>18</v>
      </c>
    </row>
    <row r="30" spans="1:7" s="115" customFormat="1" ht="15.95" customHeight="1">
      <c r="A30" s="111">
        <v>24</v>
      </c>
      <c r="B30" s="116" t="s">
        <v>94</v>
      </c>
      <c r="C30" s="113">
        <v>196</v>
      </c>
      <c r="D30" s="113">
        <v>171</v>
      </c>
      <c r="E30" s="113">
        <f t="shared" si="0"/>
        <v>25</v>
      </c>
      <c r="F30" s="114">
        <v>13</v>
      </c>
      <c r="G30" s="111">
        <v>102</v>
      </c>
    </row>
    <row r="31" spans="1:7" s="115" customFormat="1" ht="15.75" customHeight="1">
      <c r="A31" s="111">
        <v>25</v>
      </c>
      <c r="B31" s="116" t="s">
        <v>96</v>
      </c>
      <c r="C31" s="113">
        <v>195</v>
      </c>
      <c r="D31" s="113">
        <v>69</v>
      </c>
      <c r="E31" s="113">
        <f t="shared" si="0"/>
        <v>126</v>
      </c>
      <c r="F31" s="114">
        <v>12</v>
      </c>
      <c r="G31" s="111">
        <v>23</v>
      </c>
    </row>
    <row r="32" spans="1:7" s="115" customFormat="1" ht="15.95" customHeight="1">
      <c r="A32" s="111">
        <v>26</v>
      </c>
      <c r="B32" s="116" t="s">
        <v>98</v>
      </c>
      <c r="C32" s="113">
        <v>185</v>
      </c>
      <c r="D32" s="113">
        <v>62</v>
      </c>
      <c r="E32" s="113">
        <f t="shared" si="0"/>
        <v>123</v>
      </c>
      <c r="F32" s="114">
        <v>26</v>
      </c>
      <c r="G32" s="111">
        <v>33</v>
      </c>
    </row>
    <row r="33" spans="1:7" s="115" customFormat="1" ht="15.95" customHeight="1">
      <c r="A33" s="111">
        <v>27</v>
      </c>
      <c r="B33" s="116" t="s">
        <v>93</v>
      </c>
      <c r="C33" s="113">
        <v>175</v>
      </c>
      <c r="D33" s="113">
        <v>69</v>
      </c>
      <c r="E33" s="113">
        <f t="shared" si="0"/>
        <v>106</v>
      </c>
      <c r="F33" s="114">
        <v>21</v>
      </c>
      <c r="G33" s="111">
        <v>35</v>
      </c>
    </row>
    <row r="34" spans="1:7" s="115" customFormat="1" ht="15.95" customHeight="1">
      <c r="A34" s="111">
        <v>28</v>
      </c>
      <c r="B34" s="116" t="s">
        <v>187</v>
      </c>
      <c r="C34" s="113">
        <v>167</v>
      </c>
      <c r="D34" s="113">
        <v>6</v>
      </c>
      <c r="E34" s="113">
        <f t="shared" si="0"/>
        <v>161</v>
      </c>
      <c r="F34" s="114">
        <v>21</v>
      </c>
      <c r="G34" s="111">
        <v>3</v>
      </c>
    </row>
    <row r="35" spans="1:7" s="115" customFormat="1" ht="15.95" customHeight="1">
      <c r="A35" s="111">
        <v>29</v>
      </c>
      <c r="B35" s="116" t="s">
        <v>103</v>
      </c>
      <c r="C35" s="113">
        <v>158</v>
      </c>
      <c r="D35" s="113">
        <v>126</v>
      </c>
      <c r="E35" s="113">
        <f t="shared" si="0"/>
        <v>32</v>
      </c>
      <c r="F35" s="114">
        <v>20</v>
      </c>
      <c r="G35" s="111">
        <v>67</v>
      </c>
    </row>
    <row r="36" spans="1:7" s="115" customFormat="1" ht="15.95" customHeight="1">
      <c r="A36" s="111">
        <v>30</v>
      </c>
      <c r="B36" s="116" t="s">
        <v>97</v>
      </c>
      <c r="C36" s="113">
        <v>130</v>
      </c>
      <c r="D36" s="113">
        <v>41</v>
      </c>
      <c r="E36" s="113">
        <f t="shared" si="0"/>
        <v>89</v>
      </c>
      <c r="F36" s="114">
        <v>22</v>
      </c>
      <c r="G36" s="111">
        <v>14</v>
      </c>
    </row>
    <row r="37" spans="1:7" s="115" customFormat="1" ht="15.95" customHeight="1">
      <c r="A37" s="111">
        <v>31</v>
      </c>
      <c r="B37" s="116" t="s">
        <v>104</v>
      </c>
      <c r="C37" s="113">
        <v>129</v>
      </c>
      <c r="D37" s="113">
        <v>28</v>
      </c>
      <c r="E37" s="113">
        <f t="shared" si="0"/>
        <v>101</v>
      </c>
      <c r="F37" s="114">
        <v>8</v>
      </c>
      <c r="G37" s="111">
        <v>13</v>
      </c>
    </row>
    <row r="38" spans="1:7" s="115" customFormat="1" ht="15.95" customHeight="1">
      <c r="A38" s="111">
        <v>32</v>
      </c>
      <c r="B38" s="116" t="s">
        <v>105</v>
      </c>
      <c r="C38" s="113">
        <v>123</v>
      </c>
      <c r="D38" s="113">
        <v>33</v>
      </c>
      <c r="E38" s="113">
        <f t="shared" si="0"/>
        <v>90</v>
      </c>
      <c r="F38" s="114">
        <v>14</v>
      </c>
      <c r="G38" s="111">
        <v>17</v>
      </c>
    </row>
    <row r="39" spans="1:7" s="115" customFormat="1" ht="15.75" customHeight="1">
      <c r="A39" s="111">
        <v>33</v>
      </c>
      <c r="B39" s="116" t="s">
        <v>137</v>
      </c>
      <c r="C39" s="113">
        <v>120</v>
      </c>
      <c r="D39" s="113">
        <v>62</v>
      </c>
      <c r="E39" s="113">
        <f t="shared" si="0"/>
        <v>58</v>
      </c>
      <c r="F39" s="114">
        <v>4</v>
      </c>
      <c r="G39" s="111">
        <v>32</v>
      </c>
    </row>
    <row r="40" spans="1:7" s="115" customFormat="1" ht="15.75" customHeight="1">
      <c r="A40" s="111">
        <v>34</v>
      </c>
      <c r="B40" s="116" t="s">
        <v>102</v>
      </c>
      <c r="C40" s="113">
        <v>118</v>
      </c>
      <c r="D40" s="113">
        <v>23</v>
      </c>
      <c r="E40" s="113">
        <f t="shared" si="0"/>
        <v>95</v>
      </c>
      <c r="F40" s="114">
        <v>21</v>
      </c>
      <c r="G40" s="111">
        <v>9</v>
      </c>
    </row>
    <row r="41" spans="1:7" s="115" customFormat="1" ht="15.95" customHeight="1">
      <c r="A41" s="111">
        <v>35</v>
      </c>
      <c r="B41" s="116" t="s">
        <v>108</v>
      </c>
      <c r="C41" s="113">
        <v>118</v>
      </c>
      <c r="D41" s="113">
        <v>55</v>
      </c>
      <c r="E41" s="113">
        <f t="shared" si="0"/>
        <v>63</v>
      </c>
      <c r="F41" s="114">
        <v>15</v>
      </c>
      <c r="G41" s="111">
        <v>21</v>
      </c>
    </row>
    <row r="42" spans="1:7" s="115" customFormat="1" ht="15.95" customHeight="1">
      <c r="A42" s="111">
        <v>36</v>
      </c>
      <c r="B42" s="116" t="s">
        <v>109</v>
      </c>
      <c r="C42" s="113">
        <v>117</v>
      </c>
      <c r="D42" s="113">
        <v>56</v>
      </c>
      <c r="E42" s="113">
        <f t="shared" si="0"/>
        <v>61</v>
      </c>
      <c r="F42" s="114">
        <v>7</v>
      </c>
      <c r="G42" s="111">
        <v>30</v>
      </c>
    </row>
    <row r="43" spans="1:7" s="115" customFormat="1" ht="15.95" customHeight="1">
      <c r="A43" s="111">
        <v>37</v>
      </c>
      <c r="B43" s="116" t="s">
        <v>89</v>
      </c>
      <c r="C43" s="113">
        <v>115</v>
      </c>
      <c r="D43" s="113">
        <v>30</v>
      </c>
      <c r="E43" s="113">
        <f t="shared" si="0"/>
        <v>85</v>
      </c>
      <c r="F43" s="114">
        <v>3</v>
      </c>
      <c r="G43" s="111">
        <v>15</v>
      </c>
    </row>
    <row r="44" spans="1:7" s="115" customFormat="1" ht="15.95" customHeight="1">
      <c r="A44" s="111">
        <v>38</v>
      </c>
      <c r="B44" s="116" t="s">
        <v>99</v>
      </c>
      <c r="C44" s="113">
        <v>113</v>
      </c>
      <c r="D44" s="113">
        <v>50</v>
      </c>
      <c r="E44" s="113">
        <f t="shared" si="0"/>
        <v>63</v>
      </c>
      <c r="F44" s="114">
        <v>21</v>
      </c>
      <c r="G44" s="111">
        <v>24</v>
      </c>
    </row>
    <row r="45" spans="1:7" s="115" customFormat="1" ht="15.95" customHeight="1">
      <c r="A45" s="111">
        <v>39</v>
      </c>
      <c r="B45" s="116" t="s">
        <v>111</v>
      </c>
      <c r="C45" s="113">
        <v>112</v>
      </c>
      <c r="D45" s="113">
        <v>36</v>
      </c>
      <c r="E45" s="113">
        <f t="shared" si="0"/>
        <v>76</v>
      </c>
      <c r="F45" s="114">
        <v>9</v>
      </c>
      <c r="G45" s="111">
        <v>17</v>
      </c>
    </row>
    <row r="46" spans="1:7" s="115" customFormat="1" ht="15.95" customHeight="1">
      <c r="A46" s="111">
        <v>40</v>
      </c>
      <c r="B46" s="116" t="s">
        <v>170</v>
      </c>
      <c r="C46" s="113">
        <v>112</v>
      </c>
      <c r="D46" s="113">
        <v>52</v>
      </c>
      <c r="E46" s="113">
        <f t="shared" si="0"/>
        <v>60</v>
      </c>
      <c r="F46" s="114">
        <v>14</v>
      </c>
      <c r="G46" s="111">
        <v>7</v>
      </c>
    </row>
    <row r="47" spans="1:7" s="115" customFormat="1" ht="15.95" customHeight="1">
      <c r="A47" s="111">
        <v>41</v>
      </c>
      <c r="B47" s="116" t="s">
        <v>114</v>
      </c>
      <c r="C47" s="113">
        <v>111</v>
      </c>
      <c r="D47" s="113">
        <v>99</v>
      </c>
      <c r="E47" s="113">
        <f t="shared" si="0"/>
        <v>12</v>
      </c>
      <c r="F47" s="114">
        <v>7</v>
      </c>
      <c r="G47" s="111">
        <v>48</v>
      </c>
    </row>
    <row r="48" spans="1:7" s="115" customFormat="1" ht="15.95" customHeight="1">
      <c r="A48" s="111">
        <v>42</v>
      </c>
      <c r="B48" s="116" t="s">
        <v>91</v>
      </c>
      <c r="C48" s="113">
        <v>110</v>
      </c>
      <c r="D48" s="113">
        <v>33</v>
      </c>
      <c r="E48" s="113">
        <f t="shared" si="0"/>
        <v>77</v>
      </c>
      <c r="F48" s="114">
        <v>2</v>
      </c>
      <c r="G48" s="111">
        <v>15</v>
      </c>
    </row>
    <row r="49" spans="1:7" s="115" customFormat="1" ht="15.95" customHeight="1">
      <c r="A49" s="111">
        <v>43</v>
      </c>
      <c r="B49" s="116" t="s">
        <v>113</v>
      </c>
      <c r="C49" s="113">
        <v>108</v>
      </c>
      <c r="D49" s="113">
        <v>67</v>
      </c>
      <c r="E49" s="113">
        <f t="shared" si="0"/>
        <v>41</v>
      </c>
      <c r="F49" s="114">
        <v>19</v>
      </c>
      <c r="G49" s="111">
        <v>32</v>
      </c>
    </row>
    <row r="50" spans="1:7" s="115" customFormat="1" ht="15.95" customHeight="1">
      <c r="A50" s="111">
        <v>44</v>
      </c>
      <c r="B50" s="112" t="s">
        <v>112</v>
      </c>
      <c r="C50" s="113">
        <v>104</v>
      </c>
      <c r="D50" s="113">
        <v>181</v>
      </c>
      <c r="E50" s="113">
        <f t="shared" si="0"/>
        <v>-77</v>
      </c>
      <c r="F50" s="114">
        <v>17</v>
      </c>
      <c r="G50" s="111">
        <v>74</v>
      </c>
    </row>
    <row r="51" spans="1:7" s="115" customFormat="1" ht="15.95" customHeight="1">
      <c r="A51" s="111">
        <v>45</v>
      </c>
      <c r="B51" s="116" t="s">
        <v>107</v>
      </c>
      <c r="C51" s="113">
        <v>103</v>
      </c>
      <c r="D51" s="113">
        <v>77</v>
      </c>
      <c r="E51" s="113">
        <f t="shared" si="0"/>
        <v>26</v>
      </c>
      <c r="F51" s="114">
        <v>26</v>
      </c>
      <c r="G51" s="111">
        <v>32</v>
      </c>
    </row>
    <row r="52" spans="1:7" s="115" customFormat="1" ht="15.95" customHeight="1">
      <c r="A52" s="111">
        <v>46</v>
      </c>
      <c r="B52" s="116" t="s">
        <v>168</v>
      </c>
      <c r="C52" s="113">
        <v>103</v>
      </c>
      <c r="D52" s="113">
        <v>16</v>
      </c>
      <c r="E52" s="113">
        <f t="shared" si="0"/>
        <v>87</v>
      </c>
      <c r="F52" s="114">
        <v>15</v>
      </c>
      <c r="G52" s="111">
        <v>7</v>
      </c>
    </row>
    <row r="53" spans="1:7" s="115" customFormat="1" ht="15.95" customHeight="1">
      <c r="A53" s="111">
        <v>47</v>
      </c>
      <c r="B53" s="116" t="s">
        <v>106</v>
      </c>
      <c r="C53" s="113">
        <v>101</v>
      </c>
      <c r="D53" s="113">
        <v>51</v>
      </c>
      <c r="E53" s="113">
        <f t="shared" si="0"/>
        <v>50</v>
      </c>
      <c r="F53" s="114">
        <v>9</v>
      </c>
      <c r="G53" s="111">
        <v>29</v>
      </c>
    </row>
    <row r="54" spans="1:7" s="115" customFormat="1" ht="15.75" customHeight="1">
      <c r="A54" s="111">
        <v>48</v>
      </c>
      <c r="B54" s="116" t="s">
        <v>100</v>
      </c>
      <c r="C54" s="113">
        <v>99</v>
      </c>
      <c r="D54" s="113">
        <v>25</v>
      </c>
      <c r="E54" s="113">
        <f t="shared" si="0"/>
        <v>74</v>
      </c>
      <c r="F54" s="114">
        <v>5</v>
      </c>
      <c r="G54" s="111">
        <v>13</v>
      </c>
    </row>
    <row r="55" spans="1:7" s="115" customFormat="1" ht="16.5" customHeight="1">
      <c r="A55" s="111">
        <v>49</v>
      </c>
      <c r="B55" s="116" t="s">
        <v>167</v>
      </c>
      <c r="C55" s="113">
        <v>99</v>
      </c>
      <c r="D55" s="113">
        <v>20</v>
      </c>
      <c r="E55" s="113">
        <f t="shared" si="0"/>
        <v>79</v>
      </c>
      <c r="F55" s="114">
        <v>28</v>
      </c>
      <c r="G55" s="111">
        <v>10</v>
      </c>
    </row>
    <row r="56" spans="1:7" s="118" customFormat="1" ht="15.95" customHeight="1">
      <c r="A56" s="111">
        <v>50</v>
      </c>
      <c r="B56" s="117" t="s">
        <v>173</v>
      </c>
      <c r="C56" s="111">
        <v>99</v>
      </c>
      <c r="D56" s="111">
        <v>26</v>
      </c>
      <c r="E56" s="113">
        <f t="shared" si="0"/>
        <v>73</v>
      </c>
      <c r="F56" s="111">
        <v>17</v>
      </c>
      <c r="G56" s="111">
        <v>6</v>
      </c>
    </row>
  </sheetData>
  <mergeCells count="10">
    <mergeCell ref="G4:G5"/>
    <mergeCell ref="B1:G1"/>
    <mergeCell ref="B2:G2"/>
    <mergeCell ref="A3:A5"/>
    <mergeCell ref="B3:B5"/>
    <mergeCell ref="C3:C5"/>
    <mergeCell ref="D3:D5"/>
    <mergeCell ref="E3:E5"/>
    <mergeCell ref="F3:G3"/>
    <mergeCell ref="F4:F5"/>
  </mergeCells>
  <printOptions horizontalCentered="1"/>
  <pageMargins left="0.6692913385826772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37"/>
  <sheetViews>
    <sheetView zoomScale="90" zoomScaleNormal="90" workbookViewId="0">
      <selection activeCell="E5" sqref="E5:F5"/>
    </sheetView>
  </sheetViews>
  <sheetFormatPr defaultColWidth="8.85546875" defaultRowHeight="12.75"/>
  <cols>
    <col min="1" max="1" width="35" style="28" customWidth="1"/>
    <col min="2" max="2" width="14.28515625" style="25" customWidth="1"/>
    <col min="3" max="3" width="15.140625" style="25" customWidth="1"/>
    <col min="4" max="4" width="12.85546875" style="25" customWidth="1"/>
    <col min="5" max="5" width="12.7109375" style="25" customWidth="1"/>
    <col min="6" max="6" width="14.28515625" style="25" customWidth="1"/>
    <col min="7" max="16384" width="8.85546875" style="25"/>
  </cols>
  <sheetData>
    <row r="1" spans="1:6" s="24" customFormat="1" ht="16.5" customHeight="1">
      <c r="A1" s="27"/>
    </row>
    <row r="2" spans="1:6" s="24" customFormat="1" ht="48" customHeight="1">
      <c r="A2" s="207" t="s">
        <v>266</v>
      </c>
      <c r="B2" s="207"/>
      <c r="C2" s="207"/>
      <c r="D2" s="207"/>
      <c r="E2" s="207"/>
      <c r="F2" s="207"/>
    </row>
    <row r="3" spans="1:6" s="24" customFormat="1" ht="24" customHeight="1">
      <c r="A3" s="208" t="s">
        <v>68</v>
      </c>
      <c r="B3" s="208"/>
      <c r="C3" s="208"/>
      <c r="D3" s="208"/>
      <c r="E3" s="208"/>
      <c r="F3" s="208"/>
    </row>
    <row r="4" spans="1:6" s="24" customFormat="1" ht="15" customHeight="1">
      <c r="A4" s="14"/>
      <c r="B4" s="26"/>
      <c r="C4" s="26"/>
      <c r="D4" s="26"/>
      <c r="E4" s="26"/>
      <c r="F4" s="26"/>
    </row>
    <row r="5" spans="1:6" s="24" customFormat="1" ht="28.5" customHeight="1">
      <c r="A5" s="205" t="s">
        <v>44</v>
      </c>
      <c r="B5" s="209" t="s">
        <v>190</v>
      </c>
      <c r="C5" s="201" t="s">
        <v>191</v>
      </c>
      <c r="D5" s="201" t="s">
        <v>45</v>
      </c>
      <c r="E5" s="206" t="s">
        <v>303</v>
      </c>
      <c r="F5" s="206"/>
    </row>
    <row r="6" spans="1:6" s="24" customFormat="1" ht="48" customHeight="1">
      <c r="A6" s="205"/>
      <c r="B6" s="209"/>
      <c r="C6" s="201"/>
      <c r="D6" s="201"/>
      <c r="E6" s="209" t="s">
        <v>190</v>
      </c>
      <c r="F6" s="209" t="s">
        <v>191</v>
      </c>
    </row>
    <row r="7" spans="1:6" s="24" customFormat="1" ht="27.75" customHeight="1">
      <c r="A7" s="205"/>
      <c r="B7" s="209"/>
      <c r="C7" s="201"/>
      <c r="D7" s="201"/>
      <c r="E7" s="209"/>
      <c r="F7" s="209"/>
    </row>
    <row r="8" spans="1:6" s="24" customFormat="1" ht="18.75" customHeight="1">
      <c r="A8" s="119"/>
      <c r="B8" s="120">
        <v>1</v>
      </c>
      <c r="C8" s="120">
        <v>2</v>
      </c>
      <c r="D8" s="120">
        <v>3</v>
      </c>
      <c r="E8" s="120">
        <v>4</v>
      </c>
      <c r="F8" s="120">
        <v>5</v>
      </c>
    </row>
    <row r="9" spans="1:6" ht="18.75">
      <c r="A9" s="210" t="s">
        <v>29</v>
      </c>
      <c r="B9" s="210"/>
      <c r="C9" s="210"/>
      <c r="D9" s="210"/>
      <c r="E9" s="210"/>
      <c r="F9" s="210"/>
    </row>
    <row r="10" spans="1:6" ht="15.75">
      <c r="A10" s="159" t="s">
        <v>85</v>
      </c>
      <c r="B10" s="121">
        <v>243</v>
      </c>
      <c r="C10" s="121">
        <v>179</v>
      </c>
      <c r="D10" s="122">
        <f>B10-C10</f>
        <v>64</v>
      </c>
      <c r="E10" s="121">
        <v>20</v>
      </c>
      <c r="F10" s="121">
        <v>88</v>
      </c>
    </row>
    <row r="11" spans="1:6" ht="15.75">
      <c r="A11" s="159" t="s">
        <v>89</v>
      </c>
      <c r="B11" s="121">
        <v>115</v>
      </c>
      <c r="C11" s="121">
        <v>30</v>
      </c>
      <c r="D11" s="122">
        <f t="shared" ref="D11:D21" si="0">B11-C11</f>
        <v>85</v>
      </c>
      <c r="E11" s="121">
        <v>3</v>
      </c>
      <c r="F11" s="121">
        <v>15</v>
      </c>
    </row>
    <row r="12" spans="1:6" ht="15.75">
      <c r="A12" s="159" t="s">
        <v>114</v>
      </c>
      <c r="B12" s="121">
        <v>111</v>
      </c>
      <c r="C12" s="121">
        <v>99</v>
      </c>
      <c r="D12" s="122">
        <f t="shared" si="0"/>
        <v>12</v>
      </c>
      <c r="E12" s="121">
        <v>7</v>
      </c>
      <c r="F12" s="121">
        <v>48</v>
      </c>
    </row>
    <row r="13" spans="1:6" ht="15.75">
      <c r="A13" s="159" t="s">
        <v>117</v>
      </c>
      <c r="B13" s="121">
        <v>95</v>
      </c>
      <c r="C13" s="121">
        <v>106</v>
      </c>
      <c r="D13" s="122">
        <f t="shared" si="0"/>
        <v>-11</v>
      </c>
      <c r="E13" s="121">
        <v>7</v>
      </c>
      <c r="F13" s="121">
        <v>55</v>
      </c>
    </row>
    <row r="14" spans="1:6" ht="15.75">
      <c r="A14" s="159" t="s">
        <v>119</v>
      </c>
      <c r="B14" s="121">
        <v>80</v>
      </c>
      <c r="C14" s="121">
        <v>169</v>
      </c>
      <c r="D14" s="122">
        <f t="shared" si="0"/>
        <v>-89</v>
      </c>
      <c r="E14" s="121">
        <v>2</v>
      </c>
      <c r="F14" s="121">
        <v>73</v>
      </c>
    </row>
    <row r="15" spans="1:6" ht="15.75">
      <c r="A15" s="159" t="s">
        <v>120</v>
      </c>
      <c r="B15" s="121">
        <v>79</v>
      </c>
      <c r="C15" s="121">
        <v>78</v>
      </c>
      <c r="D15" s="122">
        <f t="shared" si="0"/>
        <v>1</v>
      </c>
      <c r="E15" s="121">
        <v>4</v>
      </c>
      <c r="F15" s="121">
        <v>30</v>
      </c>
    </row>
    <row r="16" spans="1:6" ht="15.75">
      <c r="A16" s="159" t="s">
        <v>121</v>
      </c>
      <c r="B16" s="121">
        <v>66</v>
      </c>
      <c r="C16" s="121">
        <v>27</v>
      </c>
      <c r="D16" s="122">
        <f t="shared" si="0"/>
        <v>39</v>
      </c>
      <c r="E16" s="121">
        <v>5</v>
      </c>
      <c r="F16" s="121">
        <v>4</v>
      </c>
    </row>
    <row r="17" spans="1:6" ht="15.75">
      <c r="A17" s="159" t="s">
        <v>123</v>
      </c>
      <c r="B17" s="121">
        <v>63</v>
      </c>
      <c r="C17" s="121">
        <v>59</v>
      </c>
      <c r="D17" s="122">
        <f t="shared" si="0"/>
        <v>4</v>
      </c>
      <c r="E17" s="121">
        <v>1</v>
      </c>
      <c r="F17" s="121">
        <v>28</v>
      </c>
    </row>
    <row r="18" spans="1:6" ht="15.75">
      <c r="A18" s="159" t="s">
        <v>122</v>
      </c>
      <c r="B18" s="121">
        <v>62</v>
      </c>
      <c r="C18" s="121">
        <v>55</v>
      </c>
      <c r="D18" s="122">
        <f t="shared" si="0"/>
        <v>7</v>
      </c>
      <c r="E18" s="121">
        <v>9</v>
      </c>
      <c r="F18" s="121">
        <v>26</v>
      </c>
    </row>
    <row r="19" spans="1:6" ht="15.75">
      <c r="A19" s="159" t="s">
        <v>126</v>
      </c>
      <c r="B19" s="121">
        <v>59</v>
      </c>
      <c r="C19" s="121">
        <v>44</v>
      </c>
      <c r="D19" s="122">
        <f t="shared" si="0"/>
        <v>15</v>
      </c>
      <c r="E19" s="121">
        <v>5</v>
      </c>
      <c r="F19" s="121">
        <v>25</v>
      </c>
    </row>
    <row r="20" spans="1:6" ht="15.75">
      <c r="A20" s="159" t="s">
        <v>124</v>
      </c>
      <c r="B20" s="121">
        <v>44</v>
      </c>
      <c r="C20" s="121">
        <v>35</v>
      </c>
      <c r="D20" s="122">
        <f t="shared" si="0"/>
        <v>9</v>
      </c>
      <c r="E20" s="121">
        <v>0</v>
      </c>
      <c r="F20" s="121">
        <v>16</v>
      </c>
    </row>
    <row r="21" spans="1:6" ht="15.75">
      <c r="A21" s="159" t="s">
        <v>125</v>
      </c>
      <c r="B21" s="121">
        <v>40</v>
      </c>
      <c r="C21" s="121">
        <v>13</v>
      </c>
      <c r="D21" s="122">
        <f t="shared" si="0"/>
        <v>27</v>
      </c>
      <c r="E21" s="121">
        <v>3</v>
      </c>
      <c r="F21" s="121">
        <v>3</v>
      </c>
    </row>
    <row r="22" spans="1:6" ht="30" customHeight="1">
      <c r="A22" s="210" t="s">
        <v>3</v>
      </c>
      <c r="B22" s="210"/>
      <c r="C22" s="210"/>
      <c r="D22" s="210"/>
      <c r="E22" s="210"/>
      <c r="F22" s="210"/>
    </row>
    <row r="23" spans="1:6" ht="15.75">
      <c r="A23" s="123" t="s">
        <v>86</v>
      </c>
      <c r="B23" s="121">
        <v>293</v>
      </c>
      <c r="C23" s="121">
        <v>176</v>
      </c>
      <c r="D23" s="122">
        <f t="shared" ref="D23:D70" si="1">B23-C23</f>
        <v>117</v>
      </c>
      <c r="E23" s="121">
        <v>40</v>
      </c>
      <c r="F23" s="121">
        <v>63</v>
      </c>
    </row>
    <row r="24" spans="1:6" ht="15.75">
      <c r="A24" s="123" t="s">
        <v>111</v>
      </c>
      <c r="B24" s="121">
        <v>112</v>
      </c>
      <c r="C24" s="121">
        <v>36</v>
      </c>
      <c r="D24" s="122">
        <f t="shared" si="1"/>
        <v>76</v>
      </c>
      <c r="E24" s="121">
        <v>9</v>
      </c>
      <c r="F24" s="121">
        <v>17</v>
      </c>
    </row>
    <row r="25" spans="1:6" ht="15.75">
      <c r="A25" s="123" t="s">
        <v>91</v>
      </c>
      <c r="B25" s="121">
        <v>110</v>
      </c>
      <c r="C25" s="121">
        <v>33</v>
      </c>
      <c r="D25" s="122">
        <f t="shared" si="1"/>
        <v>77</v>
      </c>
      <c r="E25" s="121">
        <v>2</v>
      </c>
      <c r="F25" s="121">
        <v>15</v>
      </c>
    </row>
    <row r="26" spans="1:6" ht="15.75">
      <c r="A26" s="123" t="s">
        <v>112</v>
      </c>
      <c r="B26" s="121">
        <v>104</v>
      </c>
      <c r="C26" s="121">
        <v>181</v>
      </c>
      <c r="D26" s="122">
        <f t="shared" si="1"/>
        <v>-77</v>
      </c>
      <c r="E26" s="121">
        <v>17</v>
      </c>
      <c r="F26" s="121">
        <v>74</v>
      </c>
    </row>
    <row r="27" spans="1:6" ht="15.75">
      <c r="A27" s="123" t="s">
        <v>110</v>
      </c>
      <c r="B27" s="121">
        <v>64</v>
      </c>
      <c r="C27" s="121">
        <v>31</v>
      </c>
      <c r="D27" s="122">
        <f t="shared" si="1"/>
        <v>33</v>
      </c>
      <c r="E27" s="121">
        <v>0</v>
      </c>
      <c r="F27" s="121">
        <v>16</v>
      </c>
    </row>
    <row r="28" spans="1:6" ht="15.75">
      <c r="A28" s="123" t="s">
        <v>128</v>
      </c>
      <c r="B28" s="121">
        <v>62</v>
      </c>
      <c r="C28" s="121">
        <v>49</v>
      </c>
      <c r="D28" s="122">
        <f t="shared" si="1"/>
        <v>13</v>
      </c>
      <c r="E28" s="121">
        <v>6</v>
      </c>
      <c r="F28" s="121">
        <v>16</v>
      </c>
    </row>
    <row r="29" spans="1:6" ht="15.75">
      <c r="A29" s="123" t="s">
        <v>136</v>
      </c>
      <c r="B29" s="121">
        <v>53</v>
      </c>
      <c r="C29" s="121">
        <v>38</v>
      </c>
      <c r="D29" s="122">
        <f t="shared" si="1"/>
        <v>15</v>
      </c>
      <c r="E29" s="121">
        <v>9</v>
      </c>
      <c r="F29" s="121">
        <v>18</v>
      </c>
    </row>
    <row r="30" spans="1:6" ht="15.75">
      <c r="A30" s="123" t="s">
        <v>135</v>
      </c>
      <c r="B30" s="121">
        <v>48</v>
      </c>
      <c r="C30" s="121">
        <v>36</v>
      </c>
      <c r="D30" s="122">
        <f t="shared" si="1"/>
        <v>12</v>
      </c>
      <c r="E30" s="121">
        <v>9</v>
      </c>
      <c r="F30" s="121">
        <v>17</v>
      </c>
    </row>
    <row r="31" spans="1:6" ht="31.5">
      <c r="A31" s="123" t="s">
        <v>132</v>
      </c>
      <c r="B31" s="121">
        <v>46</v>
      </c>
      <c r="C31" s="121">
        <v>42</v>
      </c>
      <c r="D31" s="122">
        <f t="shared" si="1"/>
        <v>4</v>
      </c>
      <c r="E31" s="121">
        <v>0</v>
      </c>
      <c r="F31" s="121">
        <v>20</v>
      </c>
    </row>
    <row r="32" spans="1:6" ht="31.5">
      <c r="A32" s="123" t="s">
        <v>129</v>
      </c>
      <c r="B32" s="121">
        <v>45</v>
      </c>
      <c r="C32" s="121">
        <v>3</v>
      </c>
      <c r="D32" s="122">
        <f t="shared" si="1"/>
        <v>42</v>
      </c>
      <c r="E32" s="121">
        <v>14</v>
      </c>
      <c r="F32" s="121">
        <v>0</v>
      </c>
    </row>
    <row r="33" spans="1:6" ht="15.75">
      <c r="A33" s="123" t="s">
        <v>131</v>
      </c>
      <c r="B33" s="121">
        <v>45</v>
      </c>
      <c r="C33" s="121">
        <v>12</v>
      </c>
      <c r="D33" s="122">
        <f t="shared" si="1"/>
        <v>33</v>
      </c>
      <c r="E33" s="121">
        <v>7</v>
      </c>
      <c r="F33" s="121">
        <v>3</v>
      </c>
    </row>
    <row r="34" spans="1:6" ht="31.5">
      <c r="A34" s="123" t="s">
        <v>127</v>
      </c>
      <c r="B34" s="121">
        <v>43</v>
      </c>
      <c r="C34" s="121">
        <v>203</v>
      </c>
      <c r="D34" s="122">
        <f t="shared" si="1"/>
        <v>-160</v>
      </c>
      <c r="E34" s="121">
        <v>2</v>
      </c>
      <c r="F34" s="121">
        <v>100</v>
      </c>
    </row>
    <row r="35" spans="1:6" ht="15.75">
      <c r="A35" s="123" t="s">
        <v>184</v>
      </c>
      <c r="B35" s="121">
        <v>42</v>
      </c>
      <c r="C35" s="121">
        <v>24</v>
      </c>
      <c r="D35" s="122">
        <f t="shared" si="1"/>
        <v>18</v>
      </c>
      <c r="E35" s="121">
        <v>4</v>
      </c>
      <c r="F35" s="121">
        <v>15</v>
      </c>
    </row>
    <row r="36" spans="1:6" ht="15.75">
      <c r="A36" s="123" t="s">
        <v>134</v>
      </c>
      <c r="B36" s="121">
        <v>40</v>
      </c>
      <c r="C36" s="121">
        <v>10</v>
      </c>
      <c r="D36" s="122">
        <f t="shared" si="1"/>
        <v>30</v>
      </c>
      <c r="E36" s="121">
        <v>3</v>
      </c>
      <c r="F36" s="121">
        <v>4</v>
      </c>
    </row>
    <row r="37" spans="1:6" ht="15.75">
      <c r="A37" s="123" t="s">
        <v>226</v>
      </c>
      <c r="B37" s="121">
        <v>40</v>
      </c>
      <c r="C37" s="121">
        <v>22</v>
      </c>
      <c r="D37" s="122">
        <f t="shared" si="1"/>
        <v>18</v>
      </c>
      <c r="E37" s="121">
        <v>3</v>
      </c>
      <c r="F37" s="121">
        <v>9</v>
      </c>
    </row>
    <row r="38" spans="1:6" ht="15.75">
      <c r="A38" s="123" t="s">
        <v>133</v>
      </c>
      <c r="B38" s="121">
        <v>40</v>
      </c>
      <c r="C38" s="121">
        <v>19</v>
      </c>
      <c r="D38" s="122">
        <f t="shared" si="1"/>
        <v>21</v>
      </c>
      <c r="E38" s="121">
        <v>8</v>
      </c>
      <c r="F38" s="121">
        <v>8</v>
      </c>
    </row>
    <row r="39" spans="1:6" ht="15.75">
      <c r="A39" s="123" t="s">
        <v>130</v>
      </c>
      <c r="B39" s="121">
        <v>40</v>
      </c>
      <c r="C39" s="121">
        <v>11</v>
      </c>
      <c r="D39" s="122">
        <f t="shared" si="1"/>
        <v>29</v>
      </c>
      <c r="E39" s="121">
        <v>1</v>
      </c>
      <c r="F39" s="121">
        <v>9</v>
      </c>
    </row>
    <row r="40" spans="1:6" ht="15.75">
      <c r="A40" s="123" t="s">
        <v>263</v>
      </c>
      <c r="B40" s="121">
        <v>40</v>
      </c>
      <c r="C40" s="121">
        <v>63</v>
      </c>
      <c r="D40" s="122">
        <f t="shared" si="1"/>
        <v>-23</v>
      </c>
      <c r="E40" s="121">
        <v>2</v>
      </c>
      <c r="F40" s="121">
        <v>27</v>
      </c>
    </row>
    <row r="41" spans="1:6" ht="24" customHeight="1">
      <c r="A41" s="210" t="s">
        <v>2</v>
      </c>
      <c r="B41" s="210"/>
      <c r="C41" s="210"/>
      <c r="D41" s="210"/>
      <c r="E41" s="210"/>
      <c r="F41" s="210"/>
    </row>
    <row r="42" spans="1:6" ht="15.75">
      <c r="A42" s="124" t="s">
        <v>77</v>
      </c>
      <c r="B42" s="125">
        <v>489</v>
      </c>
      <c r="C42" s="125">
        <v>382</v>
      </c>
      <c r="D42" s="122">
        <f t="shared" si="1"/>
        <v>107</v>
      </c>
      <c r="E42" s="125">
        <v>31</v>
      </c>
      <c r="F42" s="125">
        <v>170</v>
      </c>
    </row>
    <row r="43" spans="1:6" ht="15.75">
      <c r="A43" s="124" t="s">
        <v>87</v>
      </c>
      <c r="B43" s="125">
        <v>220</v>
      </c>
      <c r="C43" s="125">
        <v>186</v>
      </c>
      <c r="D43" s="122">
        <f t="shared" si="1"/>
        <v>34</v>
      </c>
      <c r="E43" s="125">
        <v>30</v>
      </c>
      <c r="F43" s="125">
        <v>81</v>
      </c>
    </row>
    <row r="44" spans="1:6" ht="15.75">
      <c r="A44" s="124" t="s">
        <v>137</v>
      </c>
      <c r="B44" s="125">
        <v>120</v>
      </c>
      <c r="C44" s="125">
        <v>62</v>
      </c>
      <c r="D44" s="122">
        <f t="shared" si="1"/>
        <v>58</v>
      </c>
      <c r="E44" s="125">
        <v>4</v>
      </c>
      <c r="F44" s="125">
        <v>32</v>
      </c>
    </row>
    <row r="45" spans="1:6" ht="15.75">
      <c r="A45" s="124" t="s">
        <v>106</v>
      </c>
      <c r="B45" s="125">
        <v>101</v>
      </c>
      <c r="C45" s="125">
        <v>51</v>
      </c>
      <c r="D45" s="122">
        <f t="shared" si="1"/>
        <v>50</v>
      </c>
      <c r="E45" s="125">
        <v>9</v>
      </c>
      <c r="F45" s="125">
        <v>29</v>
      </c>
    </row>
    <row r="46" spans="1:6" ht="15.75">
      <c r="A46" s="124" t="s">
        <v>100</v>
      </c>
      <c r="B46" s="125">
        <v>99</v>
      </c>
      <c r="C46" s="125">
        <v>25</v>
      </c>
      <c r="D46" s="122">
        <f t="shared" si="1"/>
        <v>74</v>
      </c>
      <c r="E46" s="125">
        <v>5</v>
      </c>
      <c r="F46" s="125">
        <v>13</v>
      </c>
    </row>
    <row r="47" spans="1:6" ht="15.75">
      <c r="A47" s="124" t="s">
        <v>141</v>
      </c>
      <c r="B47" s="125">
        <v>71</v>
      </c>
      <c r="C47" s="125">
        <v>49</v>
      </c>
      <c r="D47" s="122">
        <f t="shared" si="1"/>
        <v>22</v>
      </c>
      <c r="E47" s="125">
        <v>8</v>
      </c>
      <c r="F47" s="125">
        <v>17</v>
      </c>
    </row>
    <row r="48" spans="1:6" ht="15.75">
      <c r="A48" s="124" t="s">
        <v>143</v>
      </c>
      <c r="B48" s="125">
        <v>71</v>
      </c>
      <c r="C48" s="125">
        <v>76</v>
      </c>
      <c r="D48" s="122">
        <f t="shared" si="1"/>
        <v>-5</v>
      </c>
      <c r="E48" s="125">
        <v>2</v>
      </c>
      <c r="F48" s="125">
        <v>35</v>
      </c>
    </row>
    <row r="49" spans="1:6" ht="15.75">
      <c r="A49" s="124" t="s">
        <v>138</v>
      </c>
      <c r="B49" s="125">
        <v>61</v>
      </c>
      <c r="C49" s="125">
        <v>74</v>
      </c>
      <c r="D49" s="122">
        <f t="shared" si="1"/>
        <v>-13</v>
      </c>
      <c r="E49" s="125">
        <v>16</v>
      </c>
      <c r="F49" s="125">
        <v>27</v>
      </c>
    </row>
    <row r="50" spans="1:6" ht="15.75">
      <c r="A50" s="124" t="s">
        <v>139</v>
      </c>
      <c r="B50" s="125">
        <v>60</v>
      </c>
      <c r="C50" s="125">
        <v>31</v>
      </c>
      <c r="D50" s="122">
        <f t="shared" si="1"/>
        <v>29</v>
      </c>
      <c r="E50" s="125">
        <v>11</v>
      </c>
      <c r="F50" s="125">
        <v>7</v>
      </c>
    </row>
    <row r="51" spans="1:6" ht="15.75">
      <c r="A51" s="124" t="s">
        <v>140</v>
      </c>
      <c r="B51" s="125">
        <v>45</v>
      </c>
      <c r="C51" s="125">
        <v>21</v>
      </c>
      <c r="D51" s="122">
        <f t="shared" si="1"/>
        <v>24</v>
      </c>
      <c r="E51" s="125">
        <v>1</v>
      </c>
      <c r="F51" s="125">
        <v>4</v>
      </c>
    </row>
    <row r="52" spans="1:6" ht="15.75">
      <c r="A52" s="124" t="s">
        <v>144</v>
      </c>
      <c r="B52" s="125">
        <v>36</v>
      </c>
      <c r="C52" s="125">
        <v>29</v>
      </c>
      <c r="D52" s="122">
        <f t="shared" si="1"/>
        <v>7</v>
      </c>
      <c r="E52" s="125">
        <v>1</v>
      </c>
      <c r="F52" s="125">
        <v>19</v>
      </c>
    </row>
    <row r="53" spans="1:6" ht="15.75">
      <c r="A53" s="124" t="s">
        <v>146</v>
      </c>
      <c r="B53" s="125">
        <v>36</v>
      </c>
      <c r="C53" s="125">
        <v>25</v>
      </c>
      <c r="D53" s="122">
        <f t="shared" si="1"/>
        <v>11</v>
      </c>
      <c r="E53" s="125">
        <v>1</v>
      </c>
      <c r="F53" s="125">
        <v>16</v>
      </c>
    </row>
    <row r="54" spans="1:6" ht="15.75">
      <c r="A54" s="124" t="s">
        <v>142</v>
      </c>
      <c r="B54" s="125">
        <v>34</v>
      </c>
      <c r="C54" s="125">
        <v>13</v>
      </c>
      <c r="D54" s="122">
        <f t="shared" si="1"/>
        <v>21</v>
      </c>
      <c r="E54" s="125">
        <v>4</v>
      </c>
      <c r="F54" s="125">
        <v>8</v>
      </c>
    </row>
    <row r="55" spans="1:6" ht="15.75">
      <c r="A55" s="124" t="s">
        <v>145</v>
      </c>
      <c r="B55" s="125">
        <v>33</v>
      </c>
      <c r="C55" s="125">
        <v>7</v>
      </c>
      <c r="D55" s="122">
        <f t="shared" si="1"/>
        <v>26</v>
      </c>
      <c r="E55" s="125">
        <v>4</v>
      </c>
      <c r="F55" s="125">
        <v>3</v>
      </c>
    </row>
    <row r="56" spans="1:6" ht="24" customHeight="1">
      <c r="A56" s="210" t="s">
        <v>1</v>
      </c>
      <c r="B56" s="210"/>
      <c r="C56" s="210"/>
      <c r="D56" s="210"/>
      <c r="E56" s="210"/>
      <c r="F56" s="210"/>
    </row>
    <row r="57" spans="1:6" ht="15.75">
      <c r="A57" s="123" t="s">
        <v>92</v>
      </c>
      <c r="B57" s="121">
        <v>220</v>
      </c>
      <c r="C57" s="121">
        <v>72</v>
      </c>
      <c r="D57" s="122">
        <f t="shared" si="1"/>
        <v>148</v>
      </c>
      <c r="E57" s="121">
        <v>26</v>
      </c>
      <c r="F57" s="121">
        <v>24</v>
      </c>
    </row>
    <row r="58" spans="1:6" ht="15.75">
      <c r="A58" s="123" t="s">
        <v>103</v>
      </c>
      <c r="B58" s="121">
        <v>158</v>
      </c>
      <c r="C58" s="121">
        <v>126</v>
      </c>
      <c r="D58" s="122">
        <f t="shared" si="1"/>
        <v>32</v>
      </c>
      <c r="E58" s="121">
        <v>20</v>
      </c>
      <c r="F58" s="121">
        <v>67</v>
      </c>
    </row>
    <row r="59" spans="1:6" ht="15.75">
      <c r="A59" s="123" t="s">
        <v>147</v>
      </c>
      <c r="B59" s="121">
        <v>82</v>
      </c>
      <c r="C59" s="121">
        <v>85</v>
      </c>
      <c r="D59" s="122">
        <f t="shared" si="1"/>
        <v>-3</v>
      </c>
      <c r="E59" s="121">
        <v>7</v>
      </c>
      <c r="F59" s="121">
        <v>34</v>
      </c>
    </row>
    <row r="60" spans="1:6" ht="15.75">
      <c r="A60" s="123" t="s">
        <v>115</v>
      </c>
      <c r="B60" s="121">
        <v>79</v>
      </c>
      <c r="C60" s="121">
        <v>32</v>
      </c>
      <c r="D60" s="122">
        <f t="shared" si="1"/>
        <v>47</v>
      </c>
      <c r="E60" s="121">
        <v>1</v>
      </c>
      <c r="F60" s="121">
        <v>16</v>
      </c>
    </row>
    <row r="61" spans="1:6" ht="15.75">
      <c r="A61" s="123" t="s">
        <v>152</v>
      </c>
      <c r="B61" s="121">
        <v>70</v>
      </c>
      <c r="C61" s="121">
        <v>62</v>
      </c>
      <c r="D61" s="122">
        <f t="shared" si="1"/>
        <v>8</v>
      </c>
      <c r="E61" s="121">
        <v>4</v>
      </c>
      <c r="F61" s="121">
        <v>19</v>
      </c>
    </row>
    <row r="62" spans="1:6" ht="15.75">
      <c r="A62" s="123" t="s">
        <v>148</v>
      </c>
      <c r="B62" s="121">
        <v>60</v>
      </c>
      <c r="C62" s="121">
        <v>98</v>
      </c>
      <c r="D62" s="122">
        <f t="shared" si="1"/>
        <v>-38</v>
      </c>
      <c r="E62" s="121">
        <v>15</v>
      </c>
      <c r="F62" s="121">
        <v>54</v>
      </c>
    </row>
    <row r="63" spans="1:6" ht="31.5">
      <c r="A63" s="123" t="s">
        <v>150</v>
      </c>
      <c r="B63" s="121">
        <v>53</v>
      </c>
      <c r="C63" s="121">
        <v>26</v>
      </c>
      <c r="D63" s="122">
        <f t="shared" si="1"/>
        <v>27</v>
      </c>
      <c r="E63" s="121">
        <v>3</v>
      </c>
      <c r="F63" s="121">
        <v>12</v>
      </c>
    </row>
    <row r="64" spans="1:6" ht="15.75">
      <c r="A64" s="123" t="s">
        <v>151</v>
      </c>
      <c r="B64" s="121">
        <v>48</v>
      </c>
      <c r="C64" s="121">
        <v>48</v>
      </c>
      <c r="D64" s="122">
        <f t="shared" si="1"/>
        <v>0</v>
      </c>
      <c r="E64" s="121">
        <v>5</v>
      </c>
      <c r="F64" s="121">
        <v>19</v>
      </c>
    </row>
    <row r="65" spans="1:6" ht="15.75">
      <c r="A65" s="123" t="s">
        <v>149</v>
      </c>
      <c r="B65" s="121">
        <v>31</v>
      </c>
      <c r="C65" s="121">
        <v>39</v>
      </c>
      <c r="D65" s="122">
        <f t="shared" si="1"/>
        <v>-8</v>
      </c>
      <c r="E65" s="121">
        <v>3</v>
      </c>
      <c r="F65" s="121">
        <v>16</v>
      </c>
    </row>
    <row r="66" spans="1:6" ht="15.75">
      <c r="A66" s="123" t="s">
        <v>192</v>
      </c>
      <c r="B66" s="121">
        <v>24</v>
      </c>
      <c r="C66" s="121">
        <v>10</v>
      </c>
      <c r="D66" s="122">
        <f t="shared" si="1"/>
        <v>14</v>
      </c>
      <c r="E66" s="121">
        <v>1</v>
      </c>
      <c r="F66" s="121">
        <v>3</v>
      </c>
    </row>
    <row r="67" spans="1:6" ht="15.75">
      <c r="A67" s="123" t="s">
        <v>185</v>
      </c>
      <c r="B67" s="121">
        <v>20</v>
      </c>
      <c r="C67" s="121">
        <v>26</v>
      </c>
      <c r="D67" s="122">
        <f t="shared" si="1"/>
        <v>-6</v>
      </c>
      <c r="E67" s="121">
        <v>1</v>
      </c>
      <c r="F67" s="121">
        <v>9</v>
      </c>
    </row>
    <row r="68" spans="1:6" ht="27" customHeight="1">
      <c r="A68" s="210" t="s">
        <v>5</v>
      </c>
      <c r="B68" s="210"/>
      <c r="C68" s="210"/>
      <c r="D68" s="210"/>
      <c r="E68" s="210"/>
      <c r="F68" s="210"/>
    </row>
    <row r="69" spans="1:6" ht="15.75">
      <c r="A69" s="124" t="s">
        <v>71</v>
      </c>
      <c r="B69" s="125">
        <v>1024</v>
      </c>
      <c r="C69" s="125">
        <v>562</v>
      </c>
      <c r="D69" s="122">
        <f t="shared" si="1"/>
        <v>462</v>
      </c>
      <c r="E69" s="125">
        <v>104</v>
      </c>
      <c r="F69" s="125">
        <v>247</v>
      </c>
    </row>
    <row r="70" spans="1:6" ht="15.75">
      <c r="A70" s="124" t="s">
        <v>72</v>
      </c>
      <c r="B70" s="125">
        <v>514</v>
      </c>
      <c r="C70" s="125">
        <v>458</v>
      </c>
      <c r="D70" s="122">
        <f t="shared" si="1"/>
        <v>56</v>
      </c>
      <c r="E70" s="125">
        <v>38</v>
      </c>
      <c r="F70" s="125">
        <v>205</v>
      </c>
    </row>
    <row r="71" spans="1:6" ht="15.75">
      <c r="A71" s="124" t="s">
        <v>73</v>
      </c>
      <c r="B71" s="125">
        <v>467</v>
      </c>
      <c r="C71" s="125">
        <v>256</v>
      </c>
      <c r="D71" s="122">
        <f t="shared" ref="D71:D131" si="2">B71-C71</f>
        <v>211</v>
      </c>
      <c r="E71" s="125">
        <v>38</v>
      </c>
      <c r="F71" s="125">
        <v>96</v>
      </c>
    </row>
    <row r="72" spans="1:6" ht="15.75">
      <c r="A72" s="124" t="s">
        <v>78</v>
      </c>
      <c r="B72" s="125">
        <v>459</v>
      </c>
      <c r="C72" s="125">
        <v>296</v>
      </c>
      <c r="D72" s="122">
        <f t="shared" si="2"/>
        <v>163</v>
      </c>
      <c r="E72" s="125">
        <v>65</v>
      </c>
      <c r="F72" s="125">
        <v>114</v>
      </c>
    </row>
    <row r="73" spans="1:6" ht="15.75">
      <c r="A73" s="124" t="s">
        <v>80</v>
      </c>
      <c r="B73" s="125">
        <v>335</v>
      </c>
      <c r="C73" s="125">
        <v>168</v>
      </c>
      <c r="D73" s="122">
        <f t="shared" si="2"/>
        <v>167</v>
      </c>
      <c r="E73" s="125">
        <v>20</v>
      </c>
      <c r="F73" s="125">
        <v>77</v>
      </c>
    </row>
    <row r="74" spans="1:6" ht="15.75">
      <c r="A74" s="124" t="s">
        <v>83</v>
      </c>
      <c r="B74" s="125">
        <v>290</v>
      </c>
      <c r="C74" s="125">
        <v>53</v>
      </c>
      <c r="D74" s="122">
        <f t="shared" si="2"/>
        <v>237</v>
      </c>
      <c r="E74" s="125">
        <v>50</v>
      </c>
      <c r="F74" s="125">
        <v>24</v>
      </c>
    </row>
    <row r="75" spans="1:6" ht="15.75">
      <c r="A75" s="124" t="s">
        <v>94</v>
      </c>
      <c r="B75" s="125">
        <v>196</v>
      </c>
      <c r="C75" s="125">
        <v>171</v>
      </c>
      <c r="D75" s="122">
        <f t="shared" si="2"/>
        <v>25</v>
      </c>
      <c r="E75" s="125">
        <v>13</v>
      </c>
      <c r="F75" s="125">
        <v>102</v>
      </c>
    </row>
    <row r="76" spans="1:6" ht="15.75">
      <c r="A76" s="124" t="s">
        <v>93</v>
      </c>
      <c r="B76" s="125">
        <v>175</v>
      </c>
      <c r="C76" s="125">
        <v>69</v>
      </c>
      <c r="D76" s="122">
        <f t="shared" si="2"/>
        <v>106</v>
      </c>
      <c r="E76" s="125">
        <v>21</v>
      </c>
      <c r="F76" s="125">
        <v>35</v>
      </c>
    </row>
    <row r="77" spans="1:6" ht="15.75">
      <c r="A77" s="124" t="s">
        <v>107</v>
      </c>
      <c r="B77" s="125">
        <v>103</v>
      </c>
      <c r="C77" s="125">
        <v>77</v>
      </c>
      <c r="D77" s="122">
        <f t="shared" si="2"/>
        <v>26</v>
      </c>
      <c r="E77" s="125">
        <v>26</v>
      </c>
      <c r="F77" s="125">
        <v>32</v>
      </c>
    </row>
    <row r="78" spans="1:6" ht="15.75">
      <c r="A78" s="124" t="s">
        <v>154</v>
      </c>
      <c r="B78" s="125">
        <v>81</v>
      </c>
      <c r="C78" s="125">
        <v>67</v>
      </c>
      <c r="D78" s="122">
        <f t="shared" si="2"/>
        <v>14</v>
      </c>
      <c r="E78" s="125">
        <v>1</v>
      </c>
      <c r="F78" s="125">
        <v>29</v>
      </c>
    </row>
    <row r="79" spans="1:6" ht="15.75">
      <c r="A79" s="124" t="s">
        <v>153</v>
      </c>
      <c r="B79" s="125">
        <v>78</v>
      </c>
      <c r="C79" s="125">
        <v>76</v>
      </c>
      <c r="D79" s="122">
        <f t="shared" si="2"/>
        <v>2</v>
      </c>
      <c r="E79" s="125">
        <v>6</v>
      </c>
      <c r="F79" s="125">
        <v>43</v>
      </c>
    </row>
    <row r="80" spans="1:6" ht="15.75">
      <c r="A80" s="124" t="s">
        <v>156</v>
      </c>
      <c r="B80" s="125">
        <v>40</v>
      </c>
      <c r="C80" s="125">
        <v>12</v>
      </c>
      <c r="D80" s="122">
        <f t="shared" si="2"/>
        <v>28</v>
      </c>
      <c r="E80" s="125">
        <v>11</v>
      </c>
      <c r="F80" s="125">
        <v>6</v>
      </c>
    </row>
    <row r="81" spans="1:6" ht="15.75">
      <c r="A81" s="124" t="s">
        <v>155</v>
      </c>
      <c r="B81" s="125">
        <v>36</v>
      </c>
      <c r="C81" s="125">
        <v>3</v>
      </c>
      <c r="D81" s="122">
        <f t="shared" si="2"/>
        <v>33</v>
      </c>
      <c r="E81" s="125">
        <v>24</v>
      </c>
      <c r="F81" s="125">
        <v>2</v>
      </c>
    </row>
    <row r="82" spans="1:6" ht="46.5" customHeight="1">
      <c r="A82" s="210" t="s">
        <v>157</v>
      </c>
      <c r="B82" s="210"/>
      <c r="C82" s="210"/>
      <c r="D82" s="210"/>
      <c r="E82" s="210"/>
      <c r="F82" s="210"/>
    </row>
    <row r="83" spans="1:6" ht="31.5">
      <c r="A83" s="126" t="s">
        <v>158</v>
      </c>
      <c r="B83" s="121">
        <v>57</v>
      </c>
      <c r="C83" s="121">
        <v>20</v>
      </c>
      <c r="D83" s="122">
        <f t="shared" si="2"/>
        <v>37</v>
      </c>
      <c r="E83" s="121">
        <v>1</v>
      </c>
      <c r="F83" s="121">
        <v>3</v>
      </c>
    </row>
    <row r="84" spans="1:6" ht="31.5">
      <c r="A84" s="126" t="s">
        <v>159</v>
      </c>
      <c r="B84" s="121">
        <v>38</v>
      </c>
      <c r="C84" s="121">
        <v>49</v>
      </c>
      <c r="D84" s="122">
        <f t="shared" si="2"/>
        <v>-11</v>
      </c>
      <c r="E84" s="121">
        <v>1</v>
      </c>
      <c r="F84" s="121">
        <v>11</v>
      </c>
    </row>
    <row r="85" spans="1:6" ht="15.75">
      <c r="A85" s="126" t="s">
        <v>164</v>
      </c>
      <c r="B85" s="121">
        <v>34</v>
      </c>
      <c r="C85" s="121">
        <v>28</v>
      </c>
      <c r="D85" s="122">
        <f t="shared" si="2"/>
        <v>6</v>
      </c>
      <c r="E85" s="121">
        <v>1</v>
      </c>
      <c r="F85" s="121">
        <v>4</v>
      </c>
    </row>
    <row r="86" spans="1:6" ht="15.75">
      <c r="A86" s="126" t="s">
        <v>160</v>
      </c>
      <c r="B86" s="121">
        <v>23</v>
      </c>
      <c r="C86" s="121">
        <v>21</v>
      </c>
      <c r="D86" s="122">
        <f t="shared" si="2"/>
        <v>2</v>
      </c>
      <c r="E86" s="121">
        <v>0</v>
      </c>
      <c r="F86" s="121">
        <v>11</v>
      </c>
    </row>
    <row r="87" spans="1:6" ht="15.75">
      <c r="A87" s="126" t="s">
        <v>161</v>
      </c>
      <c r="B87" s="121">
        <v>20</v>
      </c>
      <c r="C87" s="121">
        <v>22</v>
      </c>
      <c r="D87" s="122">
        <f t="shared" si="2"/>
        <v>-2</v>
      </c>
      <c r="E87" s="121">
        <v>3</v>
      </c>
      <c r="F87" s="121">
        <v>10</v>
      </c>
    </row>
    <row r="88" spans="1:6" ht="15.75">
      <c r="A88" s="126" t="s">
        <v>162</v>
      </c>
      <c r="B88" s="121">
        <v>19</v>
      </c>
      <c r="C88" s="121">
        <v>11</v>
      </c>
      <c r="D88" s="122">
        <f t="shared" si="2"/>
        <v>8</v>
      </c>
      <c r="E88" s="121">
        <v>2</v>
      </c>
      <c r="F88" s="121">
        <v>8</v>
      </c>
    </row>
    <row r="89" spans="1:6" ht="63">
      <c r="A89" s="126" t="s">
        <v>166</v>
      </c>
      <c r="B89" s="121">
        <v>19</v>
      </c>
      <c r="C89" s="121">
        <v>23</v>
      </c>
      <c r="D89" s="122">
        <f t="shared" si="2"/>
        <v>-4</v>
      </c>
      <c r="E89" s="121">
        <v>1</v>
      </c>
      <c r="F89" s="121">
        <v>8</v>
      </c>
    </row>
    <row r="90" spans="1:6" ht="15.75">
      <c r="A90" s="126" t="s">
        <v>163</v>
      </c>
      <c r="B90" s="121">
        <v>18</v>
      </c>
      <c r="C90" s="121">
        <v>17</v>
      </c>
      <c r="D90" s="122">
        <f t="shared" si="2"/>
        <v>1</v>
      </c>
      <c r="E90" s="121">
        <v>4</v>
      </c>
      <c r="F90" s="121">
        <v>13</v>
      </c>
    </row>
    <row r="91" spans="1:6" ht="15.75">
      <c r="A91" s="126" t="s">
        <v>165</v>
      </c>
      <c r="B91" s="121">
        <v>15</v>
      </c>
      <c r="C91" s="121">
        <v>13</v>
      </c>
      <c r="D91" s="122">
        <f t="shared" si="2"/>
        <v>2</v>
      </c>
      <c r="E91" s="121">
        <v>4</v>
      </c>
      <c r="F91" s="121">
        <v>3</v>
      </c>
    </row>
    <row r="92" spans="1:6" ht="15.75">
      <c r="A92" s="126" t="s">
        <v>186</v>
      </c>
      <c r="B92" s="121">
        <v>12</v>
      </c>
      <c r="C92" s="121">
        <v>6</v>
      </c>
      <c r="D92" s="122"/>
      <c r="E92" s="121">
        <v>4</v>
      </c>
      <c r="F92" s="121">
        <v>1</v>
      </c>
    </row>
    <row r="93" spans="1:6" ht="15.75">
      <c r="A93" s="126" t="s">
        <v>264</v>
      </c>
      <c r="B93" s="121">
        <v>12</v>
      </c>
      <c r="C93" s="121">
        <v>8</v>
      </c>
      <c r="D93" s="122">
        <f t="shared" si="2"/>
        <v>4</v>
      </c>
      <c r="E93" s="121">
        <v>6</v>
      </c>
      <c r="F93" s="121">
        <v>4</v>
      </c>
    </row>
    <row r="94" spans="1:6" ht="30" customHeight="1">
      <c r="A94" s="210" t="s">
        <v>6</v>
      </c>
      <c r="B94" s="210"/>
      <c r="C94" s="210"/>
      <c r="D94" s="210"/>
      <c r="E94" s="210"/>
      <c r="F94" s="210"/>
    </row>
    <row r="95" spans="1:6" ht="31.5">
      <c r="A95" s="126" t="s">
        <v>90</v>
      </c>
      <c r="B95" s="121">
        <v>642</v>
      </c>
      <c r="C95" s="121">
        <v>69</v>
      </c>
      <c r="D95" s="122">
        <f t="shared" si="2"/>
        <v>573</v>
      </c>
      <c r="E95" s="121">
        <v>27</v>
      </c>
      <c r="F95" s="121">
        <v>27</v>
      </c>
    </row>
    <row r="96" spans="1:6" ht="15.75">
      <c r="A96" s="126" t="s">
        <v>76</v>
      </c>
      <c r="B96" s="121">
        <v>380</v>
      </c>
      <c r="C96" s="121">
        <v>299</v>
      </c>
      <c r="D96" s="122">
        <f t="shared" si="2"/>
        <v>81</v>
      </c>
      <c r="E96" s="121">
        <v>25</v>
      </c>
      <c r="F96" s="121">
        <v>55</v>
      </c>
    </row>
    <row r="97" spans="1:6" ht="15.75">
      <c r="A97" s="126" t="s">
        <v>82</v>
      </c>
      <c r="B97" s="121">
        <v>321</v>
      </c>
      <c r="C97" s="121">
        <v>97</v>
      </c>
      <c r="D97" s="122">
        <f t="shared" si="2"/>
        <v>224</v>
      </c>
      <c r="E97" s="121">
        <v>54</v>
      </c>
      <c r="F97" s="121">
        <v>42</v>
      </c>
    </row>
    <row r="98" spans="1:6" ht="15.75">
      <c r="A98" s="126" t="s">
        <v>95</v>
      </c>
      <c r="B98" s="121">
        <v>207</v>
      </c>
      <c r="C98" s="121">
        <v>55</v>
      </c>
      <c r="D98" s="122">
        <f t="shared" si="2"/>
        <v>152</v>
      </c>
      <c r="E98" s="121">
        <v>46</v>
      </c>
      <c r="F98" s="121">
        <v>18</v>
      </c>
    </row>
    <row r="99" spans="1:6" ht="15.75">
      <c r="A99" s="126" t="s">
        <v>96</v>
      </c>
      <c r="B99" s="121">
        <v>195</v>
      </c>
      <c r="C99" s="121">
        <v>69</v>
      </c>
      <c r="D99" s="122">
        <f t="shared" si="2"/>
        <v>126</v>
      </c>
      <c r="E99" s="121">
        <v>12</v>
      </c>
      <c r="F99" s="121">
        <v>23</v>
      </c>
    </row>
    <row r="100" spans="1:6" ht="31.5">
      <c r="A100" s="126" t="s">
        <v>187</v>
      </c>
      <c r="B100" s="121">
        <v>167</v>
      </c>
      <c r="C100" s="121">
        <v>6</v>
      </c>
      <c r="D100" s="122">
        <f t="shared" si="2"/>
        <v>161</v>
      </c>
      <c r="E100" s="121">
        <v>21</v>
      </c>
      <c r="F100" s="121">
        <v>3</v>
      </c>
    </row>
    <row r="101" spans="1:6" ht="31.5">
      <c r="A101" s="126" t="s">
        <v>97</v>
      </c>
      <c r="B101" s="121">
        <v>130</v>
      </c>
      <c r="C101" s="121">
        <v>41</v>
      </c>
      <c r="D101" s="122">
        <f t="shared" si="2"/>
        <v>89</v>
      </c>
      <c r="E101" s="121">
        <v>22</v>
      </c>
      <c r="F101" s="121">
        <v>14</v>
      </c>
    </row>
    <row r="102" spans="1:6" ht="47.25">
      <c r="A102" s="126" t="s">
        <v>102</v>
      </c>
      <c r="B102" s="121">
        <v>118</v>
      </c>
      <c r="C102" s="121">
        <v>23</v>
      </c>
      <c r="D102" s="122">
        <f t="shared" si="2"/>
        <v>95</v>
      </c>
      <c r="E102" s="121">
        <v>21</v>
      </c>
      <c r="F102" s="121">
        <v>9</v>
      </c>
    </row>
    <row r="103" spans="1:6" ht="15.75">
      <c r="A103" s="126" t="s">
        <v>108</v>
      </c>
      <c r="B103" s="121">
        <v>118</v>
      </c>
      <c r="C103" s="121">
        <v>55</v>
      </c>
      <c r="D103" s="122">
        <f t="shared" si="2"/>
        <v>63</v>
      </c>
      <c r="E103" s="121">
        <v>15</v>
      </c>
      <c r="F103" s="121">
        <v>21</v>
      </c>
    </row>
    <row r="104" spans="1:6" ht="15.75">
      <c r="A104" s="126" t="s">
        <v>99</v>
      </c>
      <c r="B104" s="121">
        <v>113</v>
      </c>
      <c r="C104" s="121">
        <v>50</v>
      </c>
      <c r="D104" s="122">
        <f t="shared" si="2"/>
        <v>63</v>
      </c>
      <c r="E104" s="121">
        <v>21</v>
      </c>
      <c r="F104" s="121">
        <v>24</v>
      </c>
    </row>
    <row r="105" spans="1:6" ht="15.75">
      <c r="A105" s="126" t="s">
        <v>170</v>
      </c>
      <c r="B105" s="121">
        <v>112</v>
      </c>
      <c r="C105" s="121">
        <v>52</v>
      </c>
      <c r="D105" s="122">
        <f t="shared" si="2"/>
        <v>60</v>
      </c>
      <c r="E105" s="121">
        <v>14</v>
      </c>
      <c r="F105" s="121">
        <v>7</v>
      </c>
    </row>
    <row r="106" spans="1:6" ht="30.75" customHeight="1">
      <c r="A106" s="126" t="s">
        <v>113</v>
      </c>
      <c r="B106" s="121">
        <v>108</v>
      </c>
      <c r="C106" s="121">
        <v>67</v>
      </c>
      <c r="D106" s="122">
        <f t="shared" si="2"/>
        <v>41</v>
      </c>
      <c r="E106" s="121">
        <v>19</v>
      </c>
      <c r="F106" s="121">
        <v>32</v>
      </c>
    </row>
    <row r="107" spans="1:6" ht="31.5">
      <c r="A107" s="126" t="s">
        <v>168</v>
      </c>
      <c r="B107" s="121">
        <v>103</v>
      </c>
      <c r="C107" s="121">
        <v>16</v>
      </c>
      <c r="D107" s="122">
        <f t="shared" si="2"/>
        <v>87</v>
      </c>
      <c r="E107" s="121">
        <v>15</v>
      </c>
      <c r="F107" s="121">
        <v>7</v>
      </c>
    </row>
    <row r="108" spans="1:6" ht="15.75">
      <c r="A108" s="126" t="s">
        <v>167</v>
      </c>
      <c r="B108" s="121">
        <v>99</v>
      </c>
      <c r="C108" s="121">
        <v>20</v>
      </c>
      <c r="D108" s="122">
        <f t="shared" si="2"/>
        <v>79</v>
      </c>
      <c r="E108" s="121">
        <v>28</v>
      </c>
      <c r="F108" s="121">
        <v>10</v>
      </c>
    </row>
    <row r="109" spans="1:6" ht="15.75">
      <c r="A109" s="126" t="s">
        <v>225</v>
      </c>
      <c r="B109" s="121">
        <v>98</v>
      </c>
      <c r="C109" s="121">
        <v>73</v>
      </c>
      <c r="D109" s="122">
        <f t="shared" si="2"/>
        <v>25</v>
      </c>
      <c r="E109" s="121">
        <v>10</v>
      </c>
      <c r="F109" s="121">
        <v>24</v>
      </c>
    </row>
    <row r="110" spans="1:6" ht="17.25" customHeight="1">
      <c r="A110" s="126" t="s">
        <v>169</v>
      </c>
      <c r="B110" s="121">
        <v>91</v>
      </c>
      <c r="C110" s="121">
        <v>42</v>
      </c>
      <c r="D110" s="122">
        <f t="shared" si="2"/>
        <v>49</v>
      </c>
      <c r="E110" s="121">
        <v>12</v>
      </c>
      <c r="F110" s="121">
        <v>14</v>
      </c>
    </row>
    <row r="111" spans="1:6" ht="52.5" customHeight="1">
      <c r="A111" s="210" t="s">
        <v>171</v>
      </c>
      <c r="B111" s="210"/>
      <c r="C111" s="210"/>
      <c r="D111" s="210"/>
      <c r="E111" s="210"/>
      <c r="F111" s="210"/>
    </row>
    <row r="112" spans="1:6" ht="15.75">
      <c r="A112" s="127" t="s">
        <v>69</v>
      </c>
      <c r="B112" s="125">
        <v>1789</v>
      </c>
      <c r="C112" s="125">
        <v>713</v>
      </c>
      <c r="D112" s="122">
        <f t="shared" si="2"/>
        <v>1076</v>
      </c>
      <c r="E112" s="125">
        <v>121</v>
      </c>
      <c r="F112" s="125">
        <v>181</v>
      </c>
    </row>
    <row r="113" spans="1:6" ht="53.25" customHeight="1">
      <c r="A113" s="127" t="s">
        <v>75</v>
      </c>
      <c r="B113" s="125">
        <v>642</v>
      </c>
      <c r="C113" s="125">
        <v>159</v>
      </c>
      <c r="D113" s="122">
        <f t="shared" si="2"/>
        <v>483</v>
      </c>
      <c r="E113" s="125">
        <v>19</v>
      </c>
      <c r="F113" s="125">
        <v>27</v>
      </c>
    </row>
    <row r="114" spans="1:6" ht="15.75">
      <c r="A114" s="127" t="s">
        <v>74</v>
      </c>
      <c r="B114" s="125">
        <v>569</v>
      </c>
      <c r="C114" s="125">
        <v>734</v>
      </c>
      <c r="D114" s="122">
        <f t="shared" si="2"/>
        <v>-165</v>
      </c>
      <c r="E114" s="125">
        <v>36</v>
      </c>
      <c r="F114" s="125">
        <v>69</v>
      </c>
    </row>
    <row r="115" spans="1:6" ht="15.75">
      <c r="A115" s="127" t="s">
        <v>98</v>
      </c>
      <c r="B115" s="125">
        <v>185</v>
      </c>
      <c r="C115" s="125">
        <v>62</v>
      </c>
      <c r="D115" s="122">
        <f t="shared" si="2"/>
        <v>123</v>
      </c>
      <c r="E115" s="125">
        <v>26</v>
      </c>
      <c r="F115" s="125">
        <v>33</v>
      </c>
    </row>
    <row r="116" spans="1:6" ht="15.75">
      <c r="A116" s="127" t="s">
        <v>173</v>
      </c>
      <c r="B116" s="125">
        <v>99</v>
      </c>
      <c r="C116" s="125">
        <v>26</v>
      </c>
      <c r="D116" s="122">
        <f t="shared" si="2"/>
        <v>73</v>
      </c>
      <c r="E116" s="125">
        <v>17</v>
      </c>
      <c r="F116" s="125">
        <v>6</v>
      </c>
    </row>
    <row r="117" spans="1:6" ht="15.75">
      <c r="A117" s="127" t="s">
        <v>101</v>
      </c>
      <c r="B117" s="125">
        <v>90</v>
      </c>
      <c r="C117" s="125">
        <v>922</v>
      </c>
      <c r="D117" s="122">
        <f t="shared" si="2"/>
        <v>-832</v>
      </c>
      <c r="E117" s="125">
        <v>3</v>
      </c>
      <c r="F117" s="125">
        <v>797</v>
      </c>
    </row>
    <row r="118" spans="1:6" ht="15.75">
      <c r="A118" s="127" t="s">
        <v>188</v>
      </c>
      <c r="B118" s="125">
        <v>90</v>
      </c>
      <c r="C118" s="125">
        <v>44</v>
      </c>
      <c r="D118" s="122">
        <f t="shared" si="2"/>
        <v>46</v>
      </c>
      <c r="E118" s="125">
        <v>3</v>
      </c>
      <c r="F118" s="125">
        <v>4</v>
      </c>
    </row>
    <row r="119" spans="1:6" ht="15.75">
      <c r="A119" s="127" t="s">
        <v>172</v>
      </c>
      <c r="B119" s="125">
        <v>73</v>
      </c>
      <c r="C119" s="125">
        <v>24</v>
      </c>
      <c r="D119" s="122">
        <f t="shared" si="2"/>
        <v>49</v>
      </c>
      <c r="E119" s="125">
        <v>11</v>
      </c>
      <c r="F119" s="125">
        <v>3</v>
      </c>
    </row>
    <row r="120" spans="1:6" ht="15.75">
      <c r="A120" s="127" t="s">
        <v>174</v>
      </c>
      <c r="B120" s="125">
        <v>66</v>
      </c>
      <c r="C120" s="125">
        <v>34</v>
      </c>
      <c r="D120" s="122">
        <f t="shared" si="2"/>
        <v>32</v>
      </c>
      <c r="E120" s="125">
        <v>12</v>
      </c>
      <c r="F120" s="125">
        <v>6</v>
      </c>
    </row>
    <row r="121" spans="1:6" ht="15.75">
      <c r="A121" s="127" t="s">
        <v>116</v>
      </c>
      <c r="B121" s="125">
        <v>64</v>
      </c>
      <c r="C121" s="125">
        <v>0</v>
      </c>
      <c r="D121" s="122">
        <f t="shared" si="2"/>
        <v>64</v>
      </c>
      <c r="E121" s="125">
        <v>33</v>
      </c>
      <c r="F121" s="125">
        <v>0</v>
      </c>
    </row>
    <row r="122" spans="1:6" ht="31.5">
      <c r="A122" s="127" t="s">
        <v>118</v>
      </c>
      <c r="B122" s="125">
        <v>56</v>
      </c>
      <c r="C122" s="125">
        <v>28</v>
      </c>
      <c r="D122" s="122">
        <f t="shared" si="2"/>
        <v>28</v>
      </c>
      <c r="E122" s="125">
        <v>2</v>
      </c>
      <c r="F122" s="125">
        <v>17</v>
      </c>
    </row>
    <row r="123" spans="1:6" ht="31.5">
      <c r="A123" s="127" t="s">
        <v>189</v>
      </c>
      <c r="B123" s="125">
        <v>50</v>
      </c>
      <c r="C123" s="125">
        <v>19</v>
      </c>
      <c r="D123" s="122">
        <f t="shared" si="2"/>
        <v>31</v>
      </c>
      <c r="E123" s="125">
        <v>6</v>
      </c>
      <c r="F123" s="125">
        <v>2</v>
      </c>
    </row>
    <row r="124" spans="1:6" ht="31.5" customHeight="1">
      <c r="A124" s="210" t="s">
        <v>4</v>
      </c>
      <c r="B124" s="210"/>
      <c r="C124" s="210"/>
      <c r="D124" s="210"/>
      <c r="E124" s="210"/>
      <c r="F124" s="210"/>
    </row>
    <row r="125" spans="1:6" ht="15.75">
      <c r="A125" s="126" t="s">
        <v>70</v>
      </c>
      <c r="B125" s="121">
        <v>2000</v>
      </c>
      <c r="C125" s="121">
        <v>1456</v>
      </c>
      <c r="D125" s="122">
        <f t="shared" si="2"/>
        <v>544</v>
      </c>
      <c r="E125" s="121">
        <v>111</v>
      </c>
      <c r="F125" s="121">
        <v>378</v>
      </c>
    </row>
    <row r="126" spans="1:6" ht="31.5">
      <c r="A126" s="126" t="s">
        <v>81</v>
      </c>
      <c r="B126" s="121">
        <v>422</v>
      </c>
      <c r="C126" s="121">
        <v>369</v>
      </c>
      <c r="D126" s="122">
        <f t="shared" si="2"/>
        <v>53</v>
      </c>
      <c r="E126" s="121">
        <v>25</v>
      </c>
      <c r="F126" s="121">
        <v>202</v>
      </c>
    </row>
    <row r="127" spans="1:6" ht="15.75">
      <c r="A127" s="126" t="s">
        <v>79</v>
      </c>
      <c r="B127" s="121">
        <v>415</v>
      </c>
      <c r="C127" s="121">
        <v>77</v>
      </c>
      <c r="D127" s="122">
        <f t="shared" si="2"/>
        <v>338</v>
      </c>
      <c r="E127" s="121">
        <v>63</v>
      </c>
      <c r="F127" s="121">
        <v>34</v>
      </c>
    </row>
    <row r="128" spans="1:6" ht="15.75">
      <c r="A128" s="126" t="s">
        <v>88</v>
      </c>
      <c r="B128" s="121">
        <v>311</v>
      </c>
      <c r="C128" s="121">
        <v>269</v>
      </c>
      <c r="D128" s="122">
        <f t="shared" si="2"/>
        <v>42</v>
      </c>
      <c r="E128" s="121">
        <v>9</v>
      </c>
      <c r="F128" s="121">
        <v>152</v>
      </c>
    </row>
    <row r="129" spans="1:6" ht="15.75">
      <c r="A129" s="126" t="s">
        <v>84</v>
      </c>
      <c r="B129" s="121">
        <v>240</v>
      </c>
      <c r="C129" s="121">
        <v>55</v>
      </c>
      <c r="D129" s="122">
        <f t="shared" si="2"/>
        <v>185</v>
      </c>
      <c r="E129" s="121">
        <v>18</v>
      </c>
      <c r="F129" s="121">
        <v>25</v>
      </c>
    </row>
    <row r="130" spans="1:6" ht="15.75">
      <c r="A130" s="126" t="s">
        <v>104</v>
      </c>
      <c r="B130" s="121">
        <v>129</v>
      </c>
      <c r="C130" s="121">
        <v>28</v>
      </c>
      <c r="D130" s="122">
        <f t="shared" si="2"/>
        <v>101</v>
      </c>
      <c r="E130" s="121">
        <v>8</v>
      </c>
      <c r="F130" s="121">
        <v>13</v>
      </c>
    </row>
    <row r="131" spans="1:6" ht="15.75">
      <c r="A131" s="126" t="s">
        <v>105</v>
      </c>
      <c r="B131" s="121">
        <v>123</v>
      </c>
      <c r="C131" s="121">
        <v>33</v>
      </c>
      <c r="D131" s="122">
        <f t="shared" si="2"/>
        <v>90</v>
      </c>
      <c r="E131" s="121">
        <v>14</v>
      </c>
      <c r="F131" s="121">
        <v>17</v>
      </c>
    </row>
    <row r="132" spans="1:6" ht="15.75">
      <c r="A132" s="126" t="s">
        <v>109</v>
      </c>
      <c r="B132" s="121">
        <v>117</v>
      </c>
      <c r="C132" s="121">
        <v>56</v>
      </c>
      <c r="D132" s="122">
        <f t="shared" ref="D132:D137" si="3">B132-C132</f>
        <v>61</v>
      </c>
      <c r="E132" s="121">
        <v>7</v>
      </c>
      <c r="F132" s="121">
        <v>30</v>
      </c>
    </row>
    <row r="133" spans="1:6" ht="15.75">
      <c r="A133" s="126" t="s">
        <v>178</v>
      </c>
      <c r="B133" s="121">
        <v>97</v>
      </c>
      <c r="C133" s="121">
        <v>63</v>
      </c>
      <c r="D133" s="122">
        <f t="shared" si="3"/>
        <v>34</v>
      </c>
      <c r="E133" s="121">
        <v>5</v>
      </c>
      <c r="F133" s="121">
        <v>37</v>
      </c>
    </row>
    <row r="134" spans="1:6" ht="15.75">
      <c r="A134" s="126" t="s">
        <v>176</v>
      </c>
      <c r="B134" s="121">
        <v>84</v>
      </c>
      <c r="C134" s="121">
        <v>48</v>
      </c>
      <c r="D134" s="122">
        <f t="shared" si="3"/>
        <v>36</v>
      </c>
      <c r="E134" s="121">
        <v>6</v>
      </c>
      <c r="F134" s="121">
        <v>21</v>
      </c>
    </row>
    <row r="135" spans="1:6" ht="15.75" customHeight="1">
      <c r="A135" s="126" t="s">
        <v>175</v>
      </c>
      <c r="B135" s="121">
        <v>73</v>
      </c>
      <c r="C135" s="121">
        <v>24</v>
      </c>
      <c r="D135" s="122">
        <f t="shared" si="3"/>
        <v>49</v>
      </c>
      <c r="E135" s="121">
        <v>7</v>
      </c>
      <c r="F135" s="121">
        <v>7</v>
      </c>
    </row>
    <row r="136" spans="1:6" ht="48" customHeight="1">
      <c r="A136" s="126" t="s">
        <v>177</v>
      </c>
      <c r="B136" s="121">
        <v>61</v>
      </c>
      <c r="C136" s="121">
        <v>5</v>
      </c>
      <c r="D136" s="122">
        <f t="shared" si="3"/>
        <v>56</v>
      </c>
      <c r="E136" s="121">
        <v>2</v>
      </c>
      <c r="F136" s="121">
        <v>4</v>
      </c>
    </row>
    <row r="137" spans="1:6" ht="15.75">
      <c r="A137" s="126" t="s">
        <v>179</v>
      </c>
      <c r="B137" s="121">
        <v>44</v>
      </c>
      <c r="C137" s="121">
        <v>13</v>
      </c>
      <c r="D137" s="122">
        <f t="shared" si="3"/>
        <v>31</v>
      </c>
      <c r="E137" s="121">
        <v>14</v>
      </c>
      <c r="F137" s="121">
        <v>6</v>
      </c>
    </row>
  </sheetData>
  <mergeCells count="18">
    <mergeCell ref="A111:F111"/>
    <mergeCell ref="A68:F68"/>
    <mergeCell ref="A82:F82"/>
    <mergeCell ref="A124:F124"/>
    <mergeCell ref="A22:F22"/>
    <mergeCell ref="A41:F41"/>
    <mergeCell ref="A56:F56"/>
    <mergeCell ref="A2:F2"/>
    <mergeCell ref="A3:F3"/>
    <mergeCell ref="E6:E7"/>
    <mergeCell ref="A5:A7"/>
    <mergeCell ref="A94:F94"/>
    <mergeCell ref="B5:B7"/>
    <mergeCell ref="C5:C7"/>
    <mergeCell ref="D5:D7"/>
    <mergeCell ref="E5:F5"/>
    <mergeCell ref="F6:F7"/>
    <mergeCell ref="A9:F9"/>
  </mergeCells>
  <pageMargins left="0.46" right="0.28000000000000003" top="0.8" bottom="0.8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T54"/>
  <sheetViews>
    <sheetView workbookViewId="0">
      <selection activeCell="B24" sqref="B24"/>
    </sheetView>
  </sheetViews>
  <sheetFormatPr defaultColWidth="10.28515625" defaultRowHeight="12.75"/>
  <cols>
    <col min="1" max="1" width="3.28515625" style="35" customWidth="1"/>
    <col min="2" max="2" width="56.140625" style="36" customWidth="1"/>
    <col min="3" max="3" width="25.28515625" style="35" customWidth="1"/>
    <col min="4" max="248" width="9.140625" style="35" customWidth="1"/>
    <col min="249" max="249" width="4.28515625" style="35" customWidth="1"/>
    <col min="250" max="250" width="31.140625" style="35" customWidth="1"/>
    <col min="251" max="253" width="10" style="35" customWidth="1"/>
    <col min="254" max="16384" width="10.28515625" style="35"/>
  </cols>
  <sheetData>
    <row r="1" spans="1:254" ht="34.5" customHeight="1">
      <c r="A1" s="128"/>
      <c r="B1" s="211" t="s">
        <v>267</v>
      </c>
      <c r="C1" s="21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14.25" customHeight="1">
      <c r="A2" s="128"/>
      <c r="B2" s="212" t="s">
        <v>53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</row>
    <row r="3" spans="1:254" ht="8.25" customHeight="1">
      <c r="A3" s="128"/>
      <c r="B3" s="129"/>
      <c r="C3" s="128"/>
    </row>
    <row r="4" spans="1:254" ht="43.5" customHeight="1">
      <c r="A4" s="130" t="s">
        <v>46</v>
      </c>
      <c r="B4" s="131" t="s">
        <v>44</v>
      </c>
      <c r="C4" s="132" t="s">
        <v>54</v>
      </c>
    </row>
    <row r="5" spans="1:254" ht="14.45" customHeight="1">
      <c r="A5" s="133">
        <v>1</v>
      </c>
      <c r="B5" s="134" t="s">
        <v>59</v>
      </c>
      <c r="C5" s="135">
        <v>15000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</row>
    <row r="6" spans="1:254" ht="14.45" customHeight="1">
      <c r="A6" s="133">
        <v>2</v>
      </c>
      <c r="B6" s="134" t="s">
        <v>201</v>
      </c>
      <c r="C6" s="135">
        <v>12900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</row>
    <row r="7" spans="1:254" ht="14.45" customHeight="1">
      <c r="A7" s="133">
        <v>3</v>
      </c>
      <c r="B7" s="134" t="s">
        <v>271</v>
      </c>
      <c r="C7" s="135">
        <v>12000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</row>
    <row r="8" spans="1:254" ht="14.45" customHeight="1">
      <c r="A8" s="133">
        <v>4</v>
      </c>
      <c r="B8" s="134" t="s">
        <v>232</v>
      </c>
      <c r="C8" s="135">
        <v>11533.33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</row>
    <row r="9" spans="1:254" ht="14.45" customHeight="1">
      <c r="A9" s="133">
        <v>5</v>
      </c>
      <c r="B9" s="134" t="s">
        <v>206</v>
      </c>
      <c r="C9" s="135">
        <v>11125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</row>
    <row r="10" spans="1:254" ht="14.45" customHeight="1">
      <c r="A10" s="133">
        <v>6</v>
      </c>
      <c r="B10" s="134" t="s">
        <v>195</v>
      </c>
      <c r="C10" s="135">
        <v>11000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</row>
    <row r="11" spans="1:254" ht="14.45" customHeight="1">
      <c r="A11" s="133">
        <v>7</v>
      </c>
      <c r="B11" s="134" t="s">
        <v>227</v>
      </c>
      <c r="C11" s="135">
        <v>11000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</row>
    <row r="12" spans="1:254" ht="14.45" customHeight="1">
      <c r="A12" s="133">
        <v>8</v>
      </c>
      <c r="B12" s="134" t="s">
        <v>272</v>
      </c>
      <c r="C12" s="135">
        <v>10000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</row>
    <row r="13" spans="1:254" ht="14.45" customHeight="1">
      <c r="A13" s="133">
        <v>9</v>
      </c>
      <c r="B13" s="134" t="s">
        <v>228</v>
      </c>
      <c r="C13" s="135">
        <v>10000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</row>
    <row r="14" spans="1:254" ht="14.45" customHeight="1">
      <c r="A14" s="133">
        <v>10</v>
      </c>
      <c r="B14" s="134" t="s">
        <v>234</v>
      </c>
      <c r="C14" s="135">
        <v>10000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</row>
    <row r="15" spans="1:254" ht="14.45" customHeight="1">
      <c r="A15" s="133">
        <v>11</v>
      </c>
      <c r="B15" s="134" t="s">
        <v>207</v>
      </c>
      <c r="C15" s="135">
        <v>10000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</row>
    <row r="16" spans="1:254" ht="14.45" customHeight="1">
      <c r="A16" s="133">
        <v>12</v>
      </c>
      <c r="B16" s="134" t="s">
        <v>273</v>
      </c>
      <c r="C16" s="135">
        <v>10000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</row>
    <row r="17" spans="1:242" ht="14.45" customHeight="1">
      <c r="A17" s="133">
        <v>13</v>
      </c>
      <c r="B17" s="134" t="s">
        <v>224</v>
      </c>
      <c r="C17" s="135">
        <v>10000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</row>
    <row r="18" spans="1:242" ht="14.45" customHeight="1">
      <c r="A18" s="133">
        <v>14</v>
      </c>
      <c r="B18" s="134" t="s">
        <v>211</v>
      </c>
      <c r="C18" s="135">
        <v>10000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</row>
    <row r="19" spans="1:242" ht="14.45" customHeight="1">
      <c r="A19" s="133">
        <v>15</v>
      </c>
      <c r="B19" s="134" t="s">
        <v>212</v>
      </c>
      <c r="C19" s="135">
        <v>10000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</row>
    <row r="20" spans="1:242" ht="14.45" customHeight="1">
      <c r="A20" s="133">
        <v>16</v>
      </c>
      <c r="B20" s="134" t="s">
        <v>208</v>
      </c>
      <c r="C20" s="135">
        <v>9840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</row>
    <row r="21" spans="1:242" ht="14.45" customHeight="1">
      <c r="A21" s="133">
        <v>17</v>
      </c>
      <c r="B21" s="134" t="s">
        <v>65</v>
      </c>
      <c r="C21" s="135">
        <v>9666.67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</row>
    <row r="22" spans="1:242" ht="14.45" customHeight="1">
      <c r="A22" s="133">
        <v>18</v>
      </c>
      <c r="B22" s="134" t="s">
        <v>214</v>
      </c>
      <c r="C22" s="135">
        <v>9500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</row>
    <row r="23" spans="1:242" ht="14.45" customHeight="1">
      <c r="A23" s="133">
        <v>19</v>
      </c>
      <c r="B23" s="134" t="s">
        <v>199</v>
      </c>
      <c r="C23" s="135">
        <v>9333.33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</row>
    <row r="24" spans="1:242" ht="14.45" customHeight="1">
      <c r="A24" s="133">
        <v>20</v>
      </c>
      <c r="B24" s="134" t="s">
        <v>215</v>
      </c>
      <c r="C24" s="135">
        <v>9200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</row>
    <row r="25" spans="1:242" ht="14.45" customHeight="1">
      <c r="A25" s="133">
        <v>21</v>
      </c>
      <c r="B25" s="134" t="s">
        <v>197</v>
      </c>
      <c r="C25" s="135">
        <v>9000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</row>
    <row r="26" spans="1:242" ht="14.45" customHeight="1">
      <c r="A26" s="133">
        <v>22</v>
      </c>
      <c r="B26" s="134" t="s">
        <v>64</v>
      </c>
      <c r="C26" s="135">
        <v>9000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</row>
    <row r="27" spans="1:242" ht="14.45" customHeight="1">
      <c r="A27" s="133">
        <v>23</v>
      </c>
      <c r="B27" s="134" t="s">
        <v>274</v>
      </c>
      <c r="C27" s="135">
        <v>9000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</row>
    <row r="28" spans="1:242" ht="14.45" customHeight="1">
      <c r="A28" s="133">
        <v>24</v>
      </c>
      <c r="B28" s="134" t="s">
        <v>213</v>
      </c>
      <c r="C28" s="135">
        <v>8750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</row>
    <row r="29" spans="1:242" ht="14.45" customHeight="1">
      <c r="A29" s="133">
        <v>25</v>
      </c>
      <c r="B29" s="134" t="s">
        <v>209</v>
      </c>
      <c r="C29" s="135">
        <v>8694.5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</row>
    <row r="30" spans="1:242" ht="14.45" customHeight="1">
      <c r="A30" s="133">
        <v>26</v>
      </c>
      <c r="B30" s="134" t="s">
        <v>275</v>
      </c>
      <c r="C30" s="135">
        <v>8500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</row>
    <row r="31" spans="1:242" ht="14.45" customHeight="1">
      <c r="A31" s="133">
        <v>27</v>
      </c>
      <c r="B31" s="134" t="s">
        <v>216</v>
      </c>
      <c r="C31" s="135">
        <v>8500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</row>
    <row r="32" spans="1:242" ht="14.45" customHeight="1">
      <c r="A32" s="133">
        <v>28</v>
      </c>
      <c r="B32" s="134" t="s">
        <v>47</v>
      </c>
      <c r="C32" s="135">
        <v>8453.83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</row>
    <row r="33" spans="1:242" ht="14.45" customHeight="1">
      <c r="A33" s="133">
        <v>29</v>
      </c>
      <c r="B33" s="134" t="s">
        <v>210</v>
      </c>
      <c r="C33" s="135">
        <v>8430.75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</row>
    <row r="34" spans="1:242" ht="14.45" customHeight="1">
      <c r="A34" s="133">
        <v>30</v>
      </c>
      <c r="B34" s="134" t="s">
        <v>276</v>
      </c>
      <c r="C34" s="135">
        <v>8430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</row>
    <row r="35" spans="1:242" ht="14.45" customHeight="1">
      <c r="A35" s="133">
        <v>31</v>
      </c>
      <c r="B35" s="134" t="s">
        <v>217</v>
      </c>
      <c r="C35" s="135">
        <v>8406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</row>
    <row r="36" spans="1:242" ht="14.45" customHeight="1">
      <c r="A36" s="133">
        <v>32</v>
      </c>
      <c r="B36" s="134" t="s">
        <v>196</v>
      </c>
      <c r="C36" s="135">
        <v>8000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</row>
    <row r="37" spans="1:242" ht="14.45" customHeight="1">
      <c r="A37" s="133">
        <v>33</v>
      </c>
      <c r="B37" s="134" t="s">
        <v>198</v>
      </c>
      <c r="C37" s="135">
        <v>8000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</row>
    <row r="38" spans="1:242" ht="14.45" customHeight="1">
      <c r="A38" s="133">
        <v>34</v>
      </c>
      <c r="B38" s="134" t="s">
        <v>229</v>
      </c>
      <c r="C38" s="135">
        <v>8000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</row>
    <row r="39" spans="1:242" ht="14.45" customHeight="1">
      <c r="A39" s="133">
        <v>35</v>
      </c>
      <c r="B39" s="134" t="s">
        <v>230</v>
      </c>
      <c r="C39" s="135">
        <v>8000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</row>
    <row r="40" spans="1:242" ht="14.45" customHeight="1">
      <c r="A40" s="133">
        <v>36</v>
      </c>
      <c r="B40" s="134" t="s">
        <v>233</v>
      </c>
      <c r="C40" s="135">
        <v>8000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</row>
    <row r="41" spans="1:242" ht="14.45" customHeight="1">
      <c r="A41" s="133">
        <v>37</v>
      </c>
      <c r="B41" s="134" t="s">
        <v>56</v>
      </c>
      <c r="C41" s="135">
        <v>8000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</row>
    <row r="42" spans="1:242" ht="14.45" customHeight="1">
      <c r="A42" s="133">
        <v>38</v>
      </c>
      <c r="B42" s="134" t="s">
        <v>277</v>
      </c>
      <c r="C42" s="135">
        <v>8000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</row>
    <row r="43" spans="1:242" ht="14.45" customHeight="1">
      <c r="A43" s="133">
        <v>39</v>
      </c>
      <c r="B43" s="134" t="s">
        <v>278</v>
      </c>
      <c r="C43" s="135">
        <v>8000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</row>
    <row r="44" spans="1:242" ht="14.45" customHeight="1">
      <c r="A44" s="133">
        <v>40</v>
      </c>
      <c r="B44" s="134" t="s">
        <v>218</v>
      </c>
      <c r="C44" s="135">
        <v>8000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</row>
    <row r="45" spans="1:242" ht="14.45" customHeight="1">
      <c r="A45" s="133">
        <v>41</v>
      </c>
      <c r="B45" s="134" t="s">
        <v>219</v>
      </c>
      <c r="C45" s="135">
        <v>8000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</row>
    <row r="46" spans="1:242" ht="14.45" customHeight="1">
      <c r="A46" s="133">
        <v>42</v>
      </c>
      <c r="B46" s="134" t="s">
        <v>220</v>
      </c>
      <c r="C46" s="135">
        <v>8000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</row>
    <row r="47" spans="1:242" ht="14.45" customHeight="1">
      <c r="A47" s="133">
        <v>43</v>
      </c>
      <c r="B47" s="134" t="s">
        <v>279</v>
      </c>
      <c r="C47" s="135">
        <v>7927.2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</row>
    <row r="48" spans="1:242" ht="14.45" customHeight="1">
      <c r="A48" s="133">
        <v>44</v>
      </c>
      <c r="B48" s="134" t="s">
        <v>180</v>
      </c>
      <c r="C48" s="135">
        <v>7750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</row>
    <row r="49" spans="1:242" ht="14.45" customHeight="1">
      <c r="A49" s="133">
        <v>45</v>
      </c>
      <c r="B49" s="134" t="s">
        <v>280</v>
      </c>
      <c r="C49" s="135">
        <v>7700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</row>
    <row r="50" spans="1:242" ht="14.45" customHeight="1">
      <c r="A50" s="133">
        <v>46</v>
      </c>
      <c r="B50" s="134" t="s">
        <v>281</v>
      </c>
      <c r="C50" s="135">
        <v>7690.38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</row>
    <row r="51" spans="1:242" ht="14.45" customHeight="1">
      <c r="A51" s="133">
        <v>47</v>
      </c>
      <c r="B51" s="134" t="s">
        <v>282</v>
      </c>
      <c r="C51" s="135">
        <v>7592.59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</row>
    <row r="52" spans="1:242" ht="14.45" customHeight="1">
      <c r="A52" s="133">
        <v>48</v>
      </c>
      <c r="B52" s="134" t="s">
        <v>231</v>
      </c>
      <c r="C52" s="135">
        <v>7571.43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</row>
    <row r="53" spans="1:242" ht="14.45" customHeight="1">
      <c r="A53" s="133">
        <v>49</v>
      </c>
      <c r="B53" s="134" t="s">
        <v>235</v>
      </c>
      <c r="C53" s="135">
        <v>7500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</row>
    <row r="54" spans="1:242" ht="14.45" customHeight="1">
      <c r="A54" s="133">
        <v>50</v>
      </c>
      <c r="B54" s="134" t="s">
        <v>236</v>
      </c>
      <c r="C54" s="135">
        <v>7500</v>
      </c>
    </row>
  </sheetData>
  <mergeCells count="2">
    <mergeCell ref="B1:C1"/>
    <mergeCell ref="B2:C2"/>
  </mergeCells>
  <printOptions horizontalCentered="1"/>
  <pageMargins left="0.70866141732283472" right="0.48" top="0.25" bottom="0" header="0.31496062992125984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98"/>
  <sheetViews>
    <sheetView zoomScaleNormal="100" zoomScaleSheetLayoutView="89" workbookViewId="0">
      <selection activeCell="B9" sqref="B9"/>
    </sheetView>
  </sheetViews>
  <sheetFormatPr defaultColWidth="8.85546875" defaultRowHeight="12.75"/>
  <cols>
    <col min="1" max="1" width="64.28515625" style="35" customWidth="1"/>
    <col min="2" max="2" width="24.5703125" style="40" customWidth="1"/>
    <col min="3" max="16384" width="8.85546875" style="39"/>
  </cols>
  <sheetData>
    <row r="1" spans="1:2" ht="62.25" customHeight="1">
      <c r="A1" s="213" t="s">
        <v>268</v>
      </c>
      <c r="B1" s="213"/>
    </row>
    <row r="2" spans="1:2" ht="14.25" customHeight="1">
      <c r="A2" s="214"/>
      <c r="B2" s="214"/>
    </row>
    <row r="3" spans="1:2" ht="44.25" customHeight="1" thickBot="1">
      <c r="A3" s="136" t="s">
        <v>44</v>
      </c>
      <c r="B3" s="137" t="s">
        <v>55</v>
      </c>
    </row>
    <row r="4" spans="1:2" ht="40.5" customHeight="1" thickTop="1">
      <c r="A4" s="138" t="s">
        <v>29</v>
      </c>
      <c r="B4" s="139">
        <v>5271</v>
      </c>
    </row>
    <row r="5" spans="1:2" s="33" customFormat="1" ht="18" customHeight="1">
      <c r="A5" s="140" t="s">
        <v>195</v>
      </c>
      <c r="B5" s="141">
        <v>11000</v>
      </c>
    </row>
    <row r="6" spans="1:2" s="33" customFormat="1" ht="18" customHeight="1">
      <c r="A6" s="140" t="s">
        <v>272</v>
      </c>
      <c r="B6" s="141">
        <v>10000</v>
      </c>
    </row>
    <row r="7" spans="1:2" s="33" customFormat="1" ht="18" customHeight="1">
      <c r="A7" s="140" t="s">
        <v>65</v>
      </c>
      <c r="B7" s="141">
        <v>9666.67</v>
      </c>
    </row>
    <row r="8" spans="1:2" s="33" customFormat="1" ht="18" customHeight="1">
      <c r="A8" s="140" t="s">
        <v>196</v>
      </c>
      <c r="B8" s="141">
        <v>8000</v>
      </c>
    </row>
    <row r="9" spans="1:2" s="33" customFormat="1" ht="18" customHeight="1">
      <c r="A9" s="140" t="s">
        <v>193</v>
      </c>
      <c r="B9" s="141">
        <v>7340.83</v>
      </c>
    </row>
    <row r="10" spans="1:2" s="33" customFormat="1" ht="18" customHeight="1">
      <c r="A10" s="140" t="s">
        <v>237</v>
      </c>
      <c r="B10" s="141">
        <v>7336.67</v>
      </c>
    </row>
    <row r="11" spans="1:2" s="33" customFormat="1" ht="18" customHeight="1">
      <c r="A11" s="140" t="s">
        <v>183</v>
      </c>
      <c r="B11" s="141">
        <v>7166.67</v>
      </c>
    </row>
    <row r="12" spans="1:2" s="33" customFormat="1" ht="24.75" customHeight="1">
      <c r="A12" s="140" t="s">
        <v>283</v>
      </c>
      <c r="B12" s="141">
        <v>7000</v>
      </c>
    </row>
    <row r="13" spans="1:2" s="33" customFormat="1" ht="18" customHeight="1">
      <c r="A13" s="140" t="s">
        <v>284</v>
      </c>
      <c r="B13" s="141">
        <v>7000</v>
      </c>
    </row>
    <row r="14" spans="1:2" ht="24" customHeight="1">
      <c r="A14" s="142" t="s">
        <v>3</v>
      </c>
      <c r="B14" s="143">
        <v>4599</v>
      </c>
    </row>
    <row r="15" spans="1:2" ht="18" customHeight="1">
      <c r="A15" s="144" t="s">
        <v>271</v>
      </c>
      <c r="B15" s="110">
        <v>12000</v>
      </c>
    </row>
    <row r="16" spans="1:2" ht="17.25" customHeight="1">
      <c r="A16" s="144" t="s">
        <v>227</v>
      </c>
      <c r="B16" s="110">
        <v>11000</v>
      </c>
    </row>
    <row r="17" spans="1:2" ht="17.25" customHeight="1">
      <c r="A17" s="144" t="s">
        <v>199</v>
      </c>
      <c r="B17" s="110">
        <v>9333.33</v>
      </c>
    </row>
    <row r="18" spans="1:2" ht="17.25" customHeight="1">
      <c r="A18" s="144" t="s">
        <v>197</v>
      </c>
      <c r="B18" s="110">
        <v>9000</v>
      </c>
    </row>
    <row r="19" spans="1:2" ht="32.25" customHeight="1">
      <c r="A19" s="144" t="s">
        <v>47</v>
      </c>
      <c r="B19" s="110">
        <v>8453.83</v>
      </c>
    </row>
    <row r="20" spans="1:2" ht="29.25" customHeight="1">
      <c r="A20" s="144" t="s">
        <v>198</v>
      </c>
      <c r="B20" s="110">
        <v>8000</v>
      </c>
    </row>
    <row r="21" spans="1:2" ht="32.25" customHeight="1">
      <c r="A21" s="144" t="s">
        <v>229</v>
      </c>
      <c r="B21" s="110">
        <v>8000</v>
      </c>
    </row>
    <row r="22" spans="1:2" ht="17.25" customHeight="1">
      <c r="A22" s="144" t="s">
        <v>230</v>
      </c>
      <c r="B22" s="110">
        <v>8000</v>
      </c>
    </row>
    <row r="23" spans="1:2" ht="17.25" customHeight="1">
      <c r="A23" s="144" t="s">
        <v>285</v>
      </c>
      <c r="B23" s="110">
        <v>7300</v>
      </c>
    </row>
    <row r="24" spans="1:2" ht="17.25" customHeight="1" thickBot="1">
      <c r="A24" s="144" t="s">
        <v>286</v>
      </c>
      <c r="B24" s="110">
        <v>7089</v>
      </c>
    </row>
    <row r="25" spans="1:2" ht="24.75" customHeight="1" thickTop="1">
      <c r="A25" s="138" t="s">
        <v>2</v>
      </c>
      <c r="B25" s="145">
        <v>4363</v>
      </c>
    </row>
    <row r="26" spans="1:2" ht="18.75" customHeight="1">
      <c r="A26" s="146" t="s">
        <v>287</v>
      </c>
      <c r="B26" s="141">
        <v>7000</v>
      </c>
    </row>
    <row r="27" spans="1:2" ht="18.75" customHeight="1">
      <c r="A27" s="146" t="s">
        <v>67</v>
      </c>
      <c r="B27" s="141">
        <v>6500</v>
      </c>
    </row>
    <row r="28" spans="1:2" ht="18.75" customHeight="1">
      <c r="A28" s="146" t="s">
        <v>239</v>
      </c>
      <c r="B28" s="141">
        <v>6380.75</v>
      </c>
    </row>
    <row r="29" spans="1:2" ht="18.75" customHeight="1">
      <c r="A29" s="146" t="s">
        <v>288</v>
      </c>
      <c r="B29" s="122">
        <v>6220</v>
      </c>
    </row>
    <row r="30" spans="1:2" ht="18.75" customHeight="1">
      <c r="A30" s="146" t="s">
        <v>289</v>
      </c>
      <c r="B30" s="122">
        <v>6000</v>
      </c>
    </row>
    <row r="31" spans="1:2" ht="30.75" customHeight="1">
      <c r="A31" s="123" t="s">
        <v>200</v>
      </c>
      <c r="B31" s="122">
        <v>6000</v>
      </c>
    </row>
    <row r="32" spans="1:2" ht="18.75" customHeight="1">
      <c r="A32" s="146" t="s">
        <v>238</v>
      </c>
      <c r="B32" s="122">
        <v>5793</v>
      </c>
    </row>
    <row r="33" spans="1:2" ht="18.75" customHeight="1">
      <c r="A33" s="146" t="s">
        <v>290</v>
      </c>
      <c r="B33" s="122">
        <v>5078.84</v>
      </c>
    </row>
    <row r="34" spans="1:2" ht="36.75" customHeight="1">
      <c r="A34" s="142" t="s">
        <v>1</v>
      </c>
      <c r="B34" s="143">
        <v>4482</v>
      </c>
    </row>
    <row r="35" spans="1:2" ht="18" customHeight="1">
      <c r="A35" s="147" t="s">
        <v>201</v>
      </c>
      <c r="B35" s="148">
        <v>12900</v>
      </c>
    </row>
    <row r="36" spans="1:2" ht="18" customHeight="1">
      <c r="A36" s="147" t="s">
        <v>291</v>
      </c>
      <c r="B36" s="148">
        <v>7000</v>
      </c>
    </row>
    <row r="37" spans="1:2" ht="19.5" customHeight="1">
      <c r="A37" s="147" t="s">
        <v>292</v>
      </c>
      <c r="B37" s="148">
        <v>6000</v>
      </c>
    </row>
    <row r="38" spans="1:2" ht="19.5" customHeight="1">
      <c r="A38" s="147" t="s">
        <v>293</v>
      </c>
      <c r="B38" s="149">
        <v>5200</v>
      </c>
    </row>
    <row r="39" spans="1:2" ht="19.5" customHeight="1">
      <c r="A39" s="147" t="s">
        <v>294</v>
      </c>
      <c r="B39" s="148">
        <v>4750</v>
      </c>
    </row>
    <row r="40" spans="1:2" ht="19.5" customHeight="1">
      <c r="A40" s="147" t="s">
        <v>194</v>
      </c>
      <c r="B40" s="148">
        <v>4742.29</v>
      </c>
    </row>
    <row r="41" spans="1:2" ht="19.5" customHeight="1">
      <c r="A41" s="147" t="s">
        <v>295</v>
      </c>
      <c r="B41" s="148">
        <v>4579.75</v>
      </c>
    </row>
    <row r="42" spans="1:2" ht="19.5" customHeight="1">
      <c r="A42" s="147" t="s">
        <v>296</v>
      </c>
      <c r="B42" s="148">
        <v>4507.67</v>
      </c>
    </row>
    <row r="43" spans="1:2" ht="19.5" customHeight="1">
      <c r="A43" s="150" t="s">
        <v>297</v>
      </c>
      <c r="B43" s="148">
        <v>4500</v>
      </c>
    </row>
    <row r="44" spans="1:2" ht="31.5" customHeight="1">
      <c r="A44" s="151" t="s">
        <v>5</v>
      </c>
      <c r="B44" s="145">
        <v>4328</v>
      </c>
    </row>
    <row r="45" spans="1:2" ht="19.5" customHeight="1">
      <c r="A45" s="152" t="s">
        <v>280</v>
      </c>
      <c r="B45" s="149">
        <v>7700</v>
      </c>
    </row>
    <row r="46" spans="1:2" ht="19.5" customHeight="1">
      <c r="A46" s="152" t="s">
        <v>202</v>
      </c>
      <c r="B46" s="148">
        <v>7000</v>
      </c>
    </row>
    <row r="47" spans="1:2" ht="19.5" customHeight="1">
      <c r="A47" s="152" t="s">
        <v>298</v>
      </c>
      <c r="B47" s="148">
        <v>7000</v>
      </c>
    </row>
    <row r="48" spans="1:2" ht="19.5" customHeight="1">
      <c r="A48" s="152" t="s">
        <v>240</v>
      </c>
      <c r="B48" s="148">
        <v>4803.8500000000004</v>
      </c>
    </row>
    <row r="49" spans="1:2" ht="19.5" customHeight="1">
      <c r="A49" s="152" t="s">
        <v>66</v>
      </c>
      <c r="B49" s="148">
        <v>4505</v>
      </c>
    </row>
    <row r="50" spans="1:2" ht="19.5" customHeight="1">
      <c r="A50" s="152" t="s">
        <v>299</v>
      </c>
      <c r="B50" s="148">
        <v>4500</v>
      </c>
    </row>
    <row r="51" spans="1:2" ht="19.5" customHeight="1">
      <c r="A51" s="152" t="s">
        <v>48</v>
      </c>
      <c r="B51" s="148">
        <v>4430.6499999999996</v>
      </c>
    </row>
    <row r="52" spans="1:2" ht="19.5" customHeight="1">
      <c r="A52" s="152" t="s">
        <v>204</v>
      </c>
      <c r="B52" s="148">
        <v>4385.1899999999996</v>
      </c>
    </row>
    <row r="53" spans="1:2" ht="19.5" customHeight="1">
      <c r="A53" s="152" t="s">
        <v>203</v>
      </c>
      <c r="B53" s="148">
        <v>4287.1899999999996</v>
      </c>
    </row>
    <row r="54" spans="1:2" ht="65.25" customHeight="1">
      <c r="A54" s="151" t="s">
        <v>30</v>
      </c>
      <c r="B54" s="145">
        <v>4187</v>
      </c>
    </row>
    <row r="55" spans="1:2" ht="19.5" customHeight="1">
      <c r="A55" s="152" t="s">
        <v>60</v>
      </c>
      <c r="B55" s="148">
        <v>5361.5</v>
      </c>
    </row>
    <row r="56" spans="1:2" ht="19.5" customHeight="1">
      <c r="A56" s="152" t="s">
        <v>205</v>
      </c>
      <c r="B56" s="148">
        <v>5000</v>
      </c>
    </row>
    <row r="57" spans="1:2" ht="19.5" customHeight="1">
      <c r="A57" s="152" t="s">
        <v>241</v>
      </c>
      <c r="B57" s="148">
        <v>4500</v>
      </c>
    </row>
    <row r="58" spans="1:2" ht="19.5" customHeight="1">
      <c r="A58" s="152" t="s">
        <v>300</v>
      </c>
      <c r="B58" s="148">
        <v>4000</v>
      </c>
    </row>
    <row r="59" spans="1:2" ht="19.5" customHeight="1">
      <c r="A59" s="152" t="s">
        <v>242</v>
      </c>
      <c r="B59" s="148">
        <v>3975</v>
      </c>
    </row>
    <row r="60" spans="1:2" ht="36" customHeight="1">
      <c r="A60" s="151" t="s">
        <v>6</v>
      </c>
      <c r="B60" s="145">
        <v>5944</v>
      </c>
    </row>
    <row r="61" spans="1:2" ht="18.75" customHeight="1">
      <c r="A61" s="144" t="s">
        <v>232</v>
      </c>
      <c r="B61" s="148">
        <v>11533.33</v>
      </c>
    </row>
    <row r="62" spans="1:2" ht="18.75" customHeight="1">
      <c r="A62" s="144" t="s">
        <v>206</v>
      </c>
      <c r="B62" s="149">
        <v>11125</v>
      </c>
    </row>
    <row r="63" spans="1:2" ht="27" customHeight="1">
      <c r="A63" s="144" t="s">
        <v>228</v>
      </c>
      <c r="B63" s="148">
        <v>10000</v>
      </c>
    </row>
    <row r="64" spans="1:2" ht="18.75" customHeight="1">
      <c r="A64" s="144" t="s">
        <v>234</v>
      </c>
      <c r="B64" s="149">
        <v>10000</v>
      </c>
    </row>
    <row r="65" spans="1:2" ht="28.5" customHeight="1">
      <c r="A65" s="144" t="s">
        <v>207</v>
      </c>
      <c r="B65" s="148">
        <v>10000</v>
      </c>
    </row>
    <row r="66" spans="1:2" ht="18.75" customHeight="1">
      <c r="A66" s="144" t="s">
        <v>273</v>
      </c>
      <c r="B66" s="148">
        <v>10000</v>
      </c>
    </row>
    <row r="67" spans="1:2" ht="18.75" customHeight="1">
      <c r="A67" s="144" t="s">
        <v>224</v>
      </c>
      <c r="B67" s="148">
        <v>10000</v>
      </c>
    </row>
    <row r="68" spans="1:2" ht="18.75" customHeight="1">
      <c r="A68" s="144" t="s">
        <v>208</v>
      </c>
      <c r="B68" s="148">
        <v>9840</v>
      </c>
    </row>
    <row r="69" spans="1:2" ht="27" customHeight="1">
      <c r="A69" s="144" t="s">
        <v>64</v>
      </c>
      <c r="B69" s="149">
        <v>9000</v>
      </c>
    </row>
    <row r="70" spans="1:2" ht="31.5" customHeight="1">
      <c r="A70" s="144" t="s">
        <v>209</v>
      </c>
      <c r="B70" s="149">
        <v>8694.5</v>
      </c>
    </row>
    <row r="71" spans="1:2" ht="18.75" customHeight="1">
      <c r="A71" s="144" t="s">
        <v>210</v>
      </c>
      <c r="B71" s="148">
        <v>8430.75</v>
      </c>
    </row>
    <row r="72" spans="1:2" ht="18.75" customHeight="1">
      <c r="A72" s="144" t="s">
        <v>233</v>
      </c>
      <c r="B72" s="148">
        <v>8000</v>
      </c>
    </row>
    <row r="73" spans="1:2" ht="78" customHeight="1">
      <c r="A73" s="142" t="s">
        <v>7</v>
      </c>
      <c r="B73" s="143">
        <v>5985</v>
      </c>
    </row>
    <row r="74" spans="1:2" ht="19.5" customHeight="1">
      <c r="A74" s="153" t="s">
        <v>59</v>
      </c>
      <c r="B74" s="149">
        <v>15000</v>
      </c>
    </row>
    <row r="75" spans="1:2" ht="19.5" customHeight="1">
      <c r="A75" s="153" t="s">
        <v>211</v>
      </c>
      <c r="B75" s="149">
        <v>10000</v>
      </c>
    </row>
    <row r="76" spans="1:2" ht="19.5" customHeight="1">
      <c r="A76" s="147" t="s">
        <v>212</v>
      </c>
      <c r="B76" s="149">
        <v>10000</v>
      </c>
    </row>
    <row r="77" spans="1:2" ht="19.5" customHeight="1">
      <c r="A77" s="147" t="s">
        <v>214</v>
      </c>
      <c r="B77" s="149">
        <v>9500</v>
      </c>
    </row>
    <row r="78" spans="1:2" ht="19.5" customHeight="1">
      <c r="A78" s="147" t="s">
        <v>215</v>
      </c>
      <c r="B78" s="149">
        <v>9200</v>
      </c>
    </row>
    <row r="79" spans="1:2" ht="19.5" customHeight="1">
      <c r="A79" s="147" t="s">
        <v>274</v>
      </c>
      <c r="B79" s="149">
        <v>9000</v>
      </c>
    </row>
    <row r="80" spans="1:2" ht="19.5" customHeight="1">
      <c r="A80" s="147" t="s">
        <v>213</v>
      </c>
      <c r="B80" s="149">
        <v>8750</v>
      </c>
    </row>
    <row r="81" spans="1:2" ht="19.5" customHeight="1">
      <c r="A81" s="147" t="s">
        <v>275</v>
      </c>
      <c r="B81" s="149">
        <v>8500</v>
      </c>
    </row>
    <row r="82" spans="1:2" ht="19.5" customHeight="1">
      <c r="A82" s="147" t="s">
        <v>216</v>
      </c>
      <c r="B82" s="149">
        <v>8500</v>
      </c>
    </row>
    <row r="83" spans="1:2" ht="19.5" customHeight="1">
      <c r="A83" s="147" t="s">
        <v>276</v>
      </c>
      <c r="B83" s="148">
        <v>8430</v>
      </c>
    </row>
    <row r="84" spans="1:2" ht="19.5" customHeight="1">
      <c r="A84" s="147" t="s">
        <v>217</v>
      </c>
      <c r="B84" s="149">
        <v>8406</v>
      </c>
    </row>
    <row r="85" spans="1:2" ht="19.5" customHeight="1">
      <c r="A85" s="154" t="s">
        <v>278</v>
      </c>
      <c r="B85" s="155">
        <v>8000</v>
      </c>
    </row>
    <row r="86" spans="1:2" ht="19.5" customHeight="1">
      <c r="A86" s="154" t="s">
        <v>218</v>
      </c>
      <c r="B86" s="155">
        <v>8000</v>
      </c>
    </row>
    <row r="87" spans="1:2" ht="19.5" customHeight="1">
      <c r="A87" s="154" t="s">
        <v>219</v>
      </c>
      <c r="B87" s="155">
        <v>8000</v>
      </c>
    </row>
    <row r="88" spans="1:2" ht="19.5" customHeight="1" thickBot="1">
      <c r="A88" s="154" t="s">
        <v>220</v>
      </c>
      <c r="B88" s="155">
        <v>8000</v>
      </c>
    </row>
    <row r="89" spans="1:2" ht="19.5" customHeight="1" thickTop="1">
      <c r="A89" s="138" t="s">
        <v>4</v>
      </c>
      <c r="B89" s="143">
        <v>4353</v>
      </c>
    </row>
    <row r="90" spans="1:2" ht="19.5" customHeight="1">
      <c r="A90" s="150" t="s">
        <v>51</v>
      </c>
      <c r="B90" s="148">
        <v>5742.94</v>
      </c>
    </row>
    <row r="91" spans="1:2" ht="19.5" customHeight="1">
      <c r="A91" s="150" t="s">
        <v>222</v>
      </c>
      <c r="B91" s="148">
        <v>5000</v>
      </c>
    </row>
    <row r="92" spans="1:2" ht="19.5" customHeight="1">
      <c r="A92" s="150" t="s">
        <v>52</v>
      </c>
      <c r="B92" s="148">
        <v>4921.8599999999997</v>
      </c>
    </row>
    <row r="93" spans="1:2" ht="19.5" customHeight="1">
      <c r="A93" s="150" t="s">
        <v>221</v>
      </c>
      <c r="B93" s="148">
        <v>4861.5</v>
      </c>
    </row>
    <row r="94" spans="1:2" ht="19.5" customHeight="1">
      <c r="A94" s="150" t="s">
        <v>49</v>
      </c>
      <c r="B94" s="148">
        <v>4720.1000000000004</v>
      </c>
    </row>
    <row r="95" spans="1:2" ht="19.5" customHeight="1">
      <c r="A95" s="150" t="s">
        <v>50</v>
      </c>
      <c r="B95" s="148">
        <v>4541.5</v>
      </c>
    </row>
    <row r="96" spans="1:2" ht="19.5" customHeight="1">
      <c r="A96" s="150" t="s">
        <v>223</v>
      </c>
      <c r="B96" s="148">
        <v>4450</v>
      </c>
    </row>
    <row r="97" spans="1:2" ht="19.5" customHeight="1">
      <c r="A97" s="150" t="s">
        <v>301</v>
      </c>
      <c r="B97" s="148">
        <v>4012.25</v>
      </c>
    </row>
    <row r="98" spans="1:2" ht="15.75">
      <c r="A98" s="152" t="s">
        <v>302</v>
      </c>
      <c r="B98" s="156">
        <v>4000</v>
      </c>
    </row>
  </sheetData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paperSize="9" orientation="portrait" r:id="rId1"/>
  <rowBreaks count="2" manualBreakCount="2">
    <brk id="33" max="16383" man="1"/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zoomScale="75" zoomScaleNormal="75" zoomScaleSheetLayoutView="70" workbookViewId="0">
      <selection activeCell="E4" sqref="E4:F4"/>
    </sheetView>
  </sheetViews>
  <sheetFormatPr defaultColWidth="8.85546875" defaultRowHeight="12.75"/>
  <cols>
    <col min="1" max="1" width="41" style="5" customWidth="1"/>
    <col min="2" max="3" width="12.28515625" style="5" customWidth="1"/>
    <col min="4" max="4" width="13" style="5" customWidth="1"/>
    <col min="5" max="5" width="13.140625" style="5" customWidth="1"/>
    <col min="6" max="6" width="12.5703125" style="5" customWidth="1"/>
    <col min="7" max="7" width="13.42578125" style="5" customWidth="1"/>
    <col min="8" max="9" width="8.85546875" style="5"/>
    <col min="10" max="10" width="38" style="5" customWidth="1"/>
    <col min="11" max="16384" width="8.85546875" style="5"/>
  </cols>
  <sheetData>
    <row r="1" spans="1:14" s="1" customFormat="1" ht="22.5" customHeight="1">
      <c r="A1" s="215" t="s">
        <v>181</v>
      </c>
      <c r="B1" s="215"/>
      <c r="C1" s="215"/>
      <c r="D1" s="215"/>
      <c r="E1" s="215"/>
      <c r="F1" s="215"/>
      <c r="G1" s="215"/>
    </row>
    <row r="2" spans="1:14" s="1" customFormat="1" ht="19.5" customHeight="1">
      <c r="A2" s="216" t="s">
        <v>38</v>
      </c>
      <c r="B2" s="216"/>
      <c r="C2" s="216"/>
      <c r="D2" s="216"/>
      <c r="E2" s="216"/>
      <c r="F2" s="216"/>
      <c r="G2" s="216"/>
    </row>
    <row r="3" spans="1:14" s="3" customFormat="1" ht="13.5" customHeight="1">
      <c r="A3" s="2"/>
      <c r="B3" s="2"/>
      <c r="C3" s="2"/>
      <c r="D3" s="2"/>
      <c r="E3" s="2"/>
      <c r="F3" s="2"/>
    </row>
    <row r="4" spans="1:14" s="3" customFormat="1" ht="30" customHeight="1">
      <c r="A4" s="217"/>
      <c r="B4" s="198" t="s">
        <v>261</v>
      </c>
      <c r="C4" s="198"/>
      <c r="D4" s="218" t="s">
        <v>32</v>
      </c>
      <c r="E4" s="198" t="s">
        <v>262</v>
      </c>
      <c r="F4" s="198"/>
      <c r="G4" s="220" t="s">
        <v>32</v>
      </c>
    </row>
    <row r="5" spans="1:14" s="3" customFormat="1" ht="61.5" customHeight="1">
      <c r="A5" s="217"/>
      <c r="B5" s="84" t="s">
        <v>31</v>
      </c>
      <c r="C5" s="84" t="s">
        <v>63</v>
      </c>
      <c r="D5" s="219"/>
      <c r="E5" s="84" t="s">
        <v>31</v>
      </c>
      <c r="F5" s="84" t="s">
        <v>63</v>
      </c>
      <c r="G5" s="221"/>
      <c r="I5" s="101"/>
    </row>
    <row r="6" spans="1:14" s="29" customFormat="1" ht="24.75" customHeight="1">
      <c r="A6" s="104" t="s">
        <v>33</v>
      </c>
      <c r="B6" s="190">
        <v>22051</v>
      </c>
      <c r="C6" s="178">
        <v>19155</v>
      </c>
      <c r="D6" s="179">
        <f>C6/B6*100</f>
        <v>86.866808761507414</v>
      </c>
      <c r="E6" s="178">
        <v>8639</v>
      </c>
      <c r="F6" s="178">
        <v>8047</v>
      </c>
      <c r="G6" s="180">
        <f>F6/E6*100</f>
        <v>93.147355017941891</v>
      </c>
      <c r="I6" s="30"/>
      <c r="J6" s="30"/>
      <c r="K6" s="30"/>
      <c r="L6" s="30"/>
      <c r="M6" s="30"/>
      <c r="N6" s="30"/>
    </row>
    <row r="7" spans="1:14" s="4" customFormat="1" ht="24.75" customHeight="1">
      <c r="A7" s="105" t="s">
        <v>39</v>
      </c>
      <c r="B7" s="94">
        <f>SUM(B9:B27)</f>
        <v>18857</v>
      </c>
      <c r="C7" s="94">
        <f>SUM(C9:C27)</f>
        <v>16389</v>
      </c>
      <c r="D7" s="179">
        <f>C7/B7*100</f>
        <v>86.912022060773182</v>
      </c>
      <c r="E7" s="94">
        <f>SUM(E9:E27)</f>
        <v>7671</v>
      </c>
      <c r="F7" s="94">
        <f>SUM(F9:F27)</f>
        <v>6962</v>
      </c>
      <c r="G7" s="180">
        <f>F7/E7*100</f>
        <v>90.757397992439053</v>
      </c>
    </row>
    <row r="8" spans="1:14" s="4" customFormat="1" ht="27" customHeight="1">
      <c r="A8" s="106" t="s">
        <v>9</v>
      </c>
      <c r="B8" s="89"/>
      <c r="C8" s="94"/>
      <c r="D8" s="99"/>
      <c r="E8" s="90"/>
      <c r="F8" s="94"/>
      <c r="G8" s="102"/>
    </row>
    <row r="9" spans="1:14" ht="36.75" customHeight="1">
      <c r="A9" s="96" t="s">
        <v>10</v>
      </c>
      <c r="B9" s="98">
        <v>3873</v>
      </c>
      <c r="C9" s="103">
        <v>3329</v>
      </c>
      <c r="D9" s="100">
        <f t="shared" ref="D9:D27" si="0">ROUND(C9/B9*100,1)</f>
        <v>86</v>
      </c>
      <c r="E9" s="98">
        <v>885</v>
      </c>
      <c r="F9" s="103">
        <v>716</v>
      </c>
      <c r="G9" s="102">
        <f t="shared" ref="G9:G27" si="1">ROUND(F9/E9*100,1)</f>
        <v>80.900000000000006</v>
      </c>
      <c r="H9" s="11"/>
      <c r="J9" s="167" t="s">
        <v>253</v>
      </c>
      <c r="K9" s="167">
        <v>0.5</v>
      </c>
      <c r="M9" s="176"/>
    </row>
    <row r="10" spans="1:14" ht="35.25" customHeight="1">
      <c r="A10" s="96" t="s">
        <v>11</v>
      </c>
      <c r="B10" s="98">
        <v>171</v>
      </c>
      <c r="C10" s="103">
        <v>191</v>
      </c>
      <c r="D10" s="100">
        <f t="shared" si="0"/>
        <v>111.7</v>
      </c>
      <c r="E10" s="98">
        <v>26</v>
      </c>
      <c r="F10" s="103">
        <v>48</v>
      </c>
      <c r="G10" s="102">
        <f t="shared" si="1"/>
        <v>184.6</v>
      </c>
      <c r="J10" s="167" t="s">
        <v>21</v>
      </c>
      <c r="K10" s="167">
        <v>0.6</v>
      </c>
      <c r="M10" s="176"/>
    </row>
    <row r="11" spans="1:14" s="9" customFormat="1" ht="23.25" customHeight="1">
      <c r="A11" s="96" t="s">
        <v>12</v>
      </c>
      <c r="B11" s="98">
        <v>3039</v>
      </c>
      <c r="C11" s="103">
        <v>2294</v>
      </c>
      <c r="D11" s="100">
        <f t="shared" si="0"/>
        <v>75.5</v>
      </c>
      <c r="E11" s="98">
        <v>1173</v>
      </c>
      <c r="F11" s="103">
        <v>799</v>
      </c>
      <c r="G11" s="102">
        <f t="shared" si="1"/>
        <v>68.099999999999994</v>
      </c>
      <c r="I11" s="5"/>
      <c r="J11" s="167" t="s">
        <v>245</v>
      </c>
      <c r="K11" s="167">
        <v>1</v>
      </c>
      <c r="M11" s="176"/>
    </row>
    <row r="12" spans="1:14" ht="39.75" customHeight="1">
      <c r="A12" s="96" t="s">
        <v>13</v>
      </c>
      <c r="B12" s="98">
        <v>455</v>
      </c>
      <c r="C12" s="103">
        <v>270</v>
      </c>
      <c r="D12" s="100">
        <f t="shared" si="0"/>
        <v>59.3</v>
      </c>
      <c r="E12" s="98">
        <v>220</v>
      </c>
      <c r="F12" s="103">
        <v>186</v>
      </c>
      <c r="G12" s="102">
        <f t="shared" si="1"/>
        <v>84.5</v>
      </c>
      <c r="J12" s="167" t="s">
        <v>249</v>
      </c>
      <c r="K12" s="167">
        <v>1</v>
      </c>
      <c r="M12" s="176"/>
    </row>
    <row r="13" spans="1:14" ht="35.25" customHeight="1">
      <c r="A13" s="96" t="s">
        <v>14</v>
      </c>
      <c r="B13" s="98">
        <v>195</v>
      </c>
      <c r="C13" s="103">
        <v>166</v>
      </c>
      <c r="D13" s="100">
        <f t="shared" si="0"/>
        <v>85.1</v>
      </c>
      <c r="E13" s="98">
        <v>93</v>
      </c>
      <c r="F13" s="103">
        <v>81</v>
      </c>
      <c r="G13" s="102">
        <f t="shared" si="1"/>
        <v>87.1</v>
      </c>
      <c r="J13" s="167" t="s">
        <v>243</v>
      </c>
      <c r="K13" s="167">
        <v>1.1000000000000001</v>
      </c>
      <c r="M13" s="176"/>
    </row>
    <row r="14" spans="1:14" ht="23.25" customHeight="1">
      <c r="A14" s="96" t="s">
        <v>15</v>
      </c>
      <c r="B14" s="98">
        <v>543</v>
      </c>
      <c r="C14" s="103">
        <v>521</v>
      </c>
      <c r="D14" s="100">
        <f t="shared" si="0"/>
        <v>95.9</v>
      </c>
      <c r="E14" s="98">
        <v>219</v>
      </c>
      <c r="F14" s="103">
        <v>220</v>
      </c>
      <c r="G14" s="102">
        <f t="shared" si="1"/>
        <v>100.5</v>
      </c>
      <c r="J14" s="167" t="s">
        <v>28</v>
      </c>
      <c r="K14" s="167">
        <v>1.1000000000000001</v>
      </c>
      <c r="M14" s="176"/>
    </row>
    <row r="15" spans="1:14" ht="37.5" customHeight="1">
      <c r="A15" s="96" t="s">
        <v>16</v>
      </c>
      <c r="B15" s="98">
        <v>2995</v>
      </c>
      <c r="C15" s="103">
        <v>2988</v>
      </c>
      <c r="D15" s="100">
        <f t="shared" si="0"/>
        <v>99.8</v>
      </c>
      <c r="E15" s="98">
        <v>1222</v>
      </c>
      <c r="F15" s="103">
        <v>1315</v>
      </c>
      <c r="G15" s="102">
        <f t="shared" si="1"/>
        <v>107.6</v>
      </c>
      <c r="J15" s="167" t="s">
        <v>19</v>
      </c>
      <c r="K15" s="167">
        <v>1.2</v>
      </c>
      <c r="M15" s="176"/>
    </row>
    <row r="16" spans="1:14" ht="36" customHeight="1">
      <c r="A16" s="96" t="s">
        <v>17</v>
      </c>
      <c r="B16" s="98">
        <v>581</v>
      </c>
      <c r="C16" s="103">
        <v>627</v>
      </c>
      <c r="D16" s="100">
        <f t="shared" si="0"/>
        <v>107.9</v>
      </c>
      <c r="E16" s="98">
        <v>250</v>
      </c>
      <c r="F16" s="103">
        <v>280</v>
      </c>
      <c r="G16" s="102">
        <f t="shared" si="1"/>
        <v>112</v>
      </c>
      <c r="J16" s="167" t="s">
        <v>250</v>
      </c>
      <c r="K16" s="167">
        <v>1.4</v>
      </c>
      <c r="M16" s="176"/>
    </row>
    <row r="17" spans="1:13" ht="34.5" customHeight="1">
      <c r="A17" s="96" t="s">
        <v>18</v>
      </c>
      <c r="B17" s="98">
        <v>274</v>
      </c>
      <c r="C17" s="103">
        <v>266</v>
      </c>
      <c r="D17" s="100">
        <f t="shared" si="0"/>
        <v>97.1</v>
      </c>
      <c r="E17" s="98">
        <v>115</v>
      </c>
      <c r="F17" s="103">
        <v>128</v>
      </c>
      <c r="G17" s="102">
        <f t="shared" si="1"/>
        <v>111.3</v>
      </c>
      <c r="J17" s="167" t="s">
        <v>244</v>
      </c>
      <c r="K17" s="167">
        <v>1.6</v>
      </c>
      <c r="M17" s="176"/>
    </row>
    <row r="18" spans="1:13" ht="27" customHeight="1">
      <c r="A18" s="96" t="s">
        <v>19</v>
      </c>
      <c r="B18" s="98">
        <v>212</v>
      </c>
      <c r="C18" s="103">
        <v>198</v>
      </c>
      <c r="D18" s="100">
        <f t="shared" si="0"/>
        <v>93.4</v>
      </c>
      <c r="E18" s="98">
        <v>81</v>
      </c>
      <c r="F18" s="103">
        <v>92</v>
      </c>
      <c r="G18" s="102">
        <f t="shared" si="1"/>
        <v>113.6</v>
      </c>
      <c r="J18" s="167" t="s">
        <v>248</v>
      </c>
      <c r="K18" s="167">
        <v>1.6</v>
      </c>
      <c r="M18" s="176"/>
    </row>
    <row r="19" spans="1:13" ht="27" customHeight="1">
      <c r="A19" s="96" t="s">
        <v>20</v>
      </c>
      <c r="B19" s="98">
        <v>457</v>
      </c>
      <c r="C19" s="103">
        <v>352</v>
      </c>
      <c r="D19" s="100">
        <f t="shared" si="0"/>
        <v>77</v>
      </c>
      <c r="E19" s="98">
        <v>220</v>
      </c>
      <c r="F19" s="103">
        <v>140</v>
      </c>
      <c r="G19" s="102">
        <f t="shared" si="1"/>
        <v>63.6</v>
      </c>
      <c r="J19" s="167" t="s">
        <v>20</v>
      </c>
      <c r="K19" s="167">
        <v>2.1</v>
      </c>
      <c r="M19" s="176"/>
    </row>
    <row r="20" spans="1:13" ht="28.5" customHeight="1">
      <c r="A20" s="96" t="s">
        <v>21</v>
      </c>
      <c r="B20" s="98">
        <v>120</v>
      </c>
      <c r="C20" s="103">
        <v>99</v>
      </c>
      <c r="D20" s="100">
        <f t="shared" si="0"/>
        <v>82.5</v>
      </c>
      <c r="E20" s="98">
        <v>54</v>
      </c>
      <c r="F20" s="103">
        <v>45</v>
      </c>
      <c r="G20" s="102">
        <f t="shared" si="1"/>
        <v>83.3</v>
      </c>
      <c r="J20" s="167" t="s">
        <v>15</v>
      </c>
      <c r="K20" s="167">
        <v>3.2</v>
      </c>
      <c r="M20" s="176"/>
    </row>
    <row r="21" spans="1:13" ht="39" customHeight="1">
      <c r="A21" s="96" t="s">
        <v>22</v>
      </c>
      <c r="B21" s="98">
        <v>179</v>
      </c>
      <c r="C21" s="103">
        <v>173</v>
      </c>
      <c r="D21" s="100">
        <f t="shared" si="0"/>
        <v>96.6</v>
      </c>
      <c r="E21" s="98">
        <v>67</v>
      </c>
      <c r="F21" s="103">
        <v>93</v>
      </c>
      <c r="G21" s="102">
        <f t="shared" si="1"/>
        <v>138.80000000000001</v>
      </c>
      <c r="J21" s="167" t="s">
        <v>247</v>
      </c>
      <c r="K21" s="167">
        <v>3.8</v>
      </c>
      <c r="M21" s="176"/>
    </row>
    <row r="22" spans="1:13" ht="39.75" customHeight="1">
      <c r="A22" s="96" t="s">
        <v>23</v>
      </c>
      <c r="B22" s="98">
        <v>310</v>
      </c>
      <c r="C22" s="103">
        <v>243</v>
      </c>
      <c r="D22" s="100">
        <f t="shared" si="0"/>
        <v>78.400000000000006</v>
      </c>
      <c r="E22" s="98">
        <v>147</v>
      </c>
      <c r="F22" s="103">
        <v>88</v>
      </c>
      <c r="G22" s="102">
        <f t="shared" si="1"/>
        <v>59.9</v>
      </c>
      <c r="J22" s="167" t="s">
        <v>25</v>
      </c>
      <c r="K22" s="167">
        <v>4.0999999999999996</v>
      </c>
      <c r="M22" s="176"/>
    </row>
    <row r="23" spans="1:13" ht="37.5" customHeight="1">
      <c r="A23" s="96" t="s">
        <v>24</v>
      </c>
      <c r="B23" s="98">
        <v>3948</v>
      </c>
      <c r="C23" s="103">
        <v>2984</v>
      </c>
      <c r="D23" s="100">
        <f t="shared" si="0"/>
        <v>75.599999999999994</v>
      </c>
      <c r="E23" s="98">
        <v>2048</v>
      </c>
      <c r="F23" s="103">
        <v>1764</v>
      </c>
      <c r="G23" s="102">
        <f t="shared" si="1"/>
        <v>86.1</v>
      </c>
      <c r="J23" s="167" t="s">
        <v>252</v>
      </c>
      <c r="K23" s="167">
        <v>4.3</v>
      </c>
      <c r="M23" s="176"/>
    </row>
    <row r="24" spans="1:13" ht="23.25" customHeight="1">
      <c r="A24" s="96" t="s">
        <v>25</v>
      </c>
      <c r="B24" s="98">
        <v>663</v>
      </c>
      <c r="C24" s="103">
        <v>692</v>
      </c>
      <c r="D24" s="100">
        <f t="shared" si="0"/>
        <v>104.4</v>
      </c>
      <c r="E24" s="98">
        <v>409</v>
      </c>
      <c r="F24" s="103">
        <v>433</v>
      </c>
      <c r="G24" s="102">
        <f t="shared" si="1"/>
        <v>105.9</v>
      </c>
      <c r="J24" s="168" t="s">
        <v>12</v>
      </c>
      <c r="K24" s="167">
        <v>13.9</v>
      </c>
      <c r="M24" s="176"/>
    </row>
    <row r="25" spans="1:13" ht="36" customHeight="1">
      <c r="A25" s="96" t="s">
        <v>26</v>
      </c>
      <c r="B25" s="98">
        <v>580</v>
      </c>
      <c r="C25" s="103">
        <v>734</v>
      </c>
      <c r="D25" s="100">
        <f t="shared" si="0"/>
        <v>126.6</v>
      </c>
      <c r="E25" s="98">
        <v>305</v>
      </c>
      <c r="F25" s="103">
        <v>416</v>
      </c>
      <c r="G25" s="102">
        <f t="shared" si="1"/>
        <v>136.4</v>
      </c>
      <c r="J25" s="167" t="s">
        <v>246</v>
      </c>
      <c r="K25" s="167">
        <v>18.100000000000001</v>
      </c>
      <c r="M25" s="176"/>
    </row>
    <row r="26" spans="1:13" ht="33" customHeight="1">
      <c r="A26" s="96" t="s">
        <v>27</v>
      </c>
      <c r="B26" s="98">
        <v>78</v>
      </c>
      <c r="C26" s="103">
        <v>80</v>
      </c>
      <c r="D26" s="100">
        <f t="shared" si="0"/>
        <v>102.6</v>
      </c>
      <c r="E26" s="98">
        <v>35</v>
      </c>
      <c r="F26" s="103">
        <v>43</v>
      </c>
      <c r="G26" s="102">
        <f t="shared" si="1"/>
        <v>122.9</v>
      </c>
      <c r="J26" s="167" t="s">
        <v>251</v>
      </c>
      <c r="K26" s="167">
        <v>18.399999999999999</v>
      </c>
      <c r="M26" s="176"/>
    </row>
    <row r="27" spans="1:13" ht="24" customHeight="1">
      <c r="A27" s="96" t="s">
        <v>28</v>
      </c>
      <c r="B27" s="98">
        <v>184</v>
      </c>
      <c r="C27" s="103">
        <v>182</v>
      </c>
      <c r="D27" s="100">
        <f t="shared" si="0"/>
        <v>98.9</v>
      </c>
      <c r="E27" s="98">
        <v>102</v>
      </c>
      <c r="F27" s="103">
        <v>75</v>
      </c>
      <c r="G27" s="102">
        <f t="shared" si="1"/>
        <v>73.5</v>
      </c>
      <c r="J27" s="167" t="s">
        <v>254</v>
      </c>
      <c r="K27" s="167">
        <v>20.9</v>
      </c>
      <c r="M27" s="176"/>
    </row>
    <row r="28" spans="1:13" ht="15.75">
      <c r="A28" s="41"/>
      <c r="B28" s="157"/>
      <c r="C28" s="157"/>
      <c r="D28" s="157"/>
      <c r="E28" s="157"/>
      <c r="F28" s="157"/>
      <c r="G28" s="43"/>
      <c r="J28" s="167"/>
      <c r="K28" s="167">
        <f>SUM(K9:K27)</f>
        <v>99.9</v>
      </c>
    </row>
    <row r="29" spans="1:13" ht="18.75">
      <c r="A29" s="6"/>
      <c r="B29" s="191"/>
      <c r="F29" s="13"/>
    </row>
  </sheetData>
  <sortState ref="J9:K27">
    <sortCondition ref="K9:K27"/>
  </sortState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39370078740157483" right="0" top="0.47244094488188981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80" zoomScaleNormal="80" zoomScaleSheetLayoutView="70" workbookViewId="0">
      <selection activeCell="A22" sqref="A22"/>
    </sheetView>
  </sheetViews>
  <sheetFormatPr defaultColWidth="8.85546875" defaultRowHeight="12.75"/>
  <cols>
    <col min="1" max="1" width="51.5703125" style="5" customWidth="1"/>
    <col min="2" max="2" width="13.85546875" style="5" customWidth="1"/>
    <col min="3" max="4" width="13.7109375" style="5" customWidth="1"/>
    <col min="5" max="5" width="13.140625" style="5" customWidth="1"/>
    <col min="6" max="6" width="12.28515625" style="5" customWidth="1"/>
    <col min="7" max="7" width="15.7109375" style="5" customWidth="1"/>
    <col min="8" max="8" width="8.85546875" style="5"/>
    <col min="9" max="9" width="9.7109375" style="17" bestFit="1" customWidth="1"/>
    <col min="10" max="10" width="14.42578125" style="17" customWidth="1"/>
    <col min="11" max="11" width="37.28515625" style="17" customWidth="1"/>
    <col min="12" max="13" width="9" style="17" bestFit="1" customWidth="1"/>
    <col min="14" max="14" width="9" style="5" bestFit="1" customWidth="1"/>
    <col min="15" max="16384" width="8.85546875" style="5"/>
  </cols>
  <sheetData>
    <row r="1" spans="1:14" s="1" customFormat="1" ht="22.5" customHeight="1">
      <c r="A1" s="215" t="s">
        <v>182</v>
      </c>
      <c r="B1" s="215"/>
      <c r="C1" s="215"/>
      <c r="D1" s="215"/>
      <c r="E1" s="215"/>
      <c r="F1" s="215"/>
      <c r="G1" s="215"/>
      <c r="I1" s="15"/>
      <c r="J1" s="15"/>
      <c r="K1" s="15"/>
      <c r="L1" s="15"/>
      <c r="M1" s="15"/>
    </row>
    <row r="2" spans="1:14" s="1" customFormat="1" ht="19.5" customHeight="1">
      <c r="A2" s="222" t="s">
        <v>34</v>
      </c>
      <c r="B2" s="222"/>
      <c r="C2" s="222"/>
      <c r="D2" s="222"/>
      <c r="E2" s="222"/>
      <c r="F2" s="222"/>
      <c r="G2" s="222"/>
      <c r="I2" s="15"/>
      <c r="J2" s="15"/>
      <c r="K2" s="15"/>
      <c r="L2" s="15"/>
      <c r="M2" s="15"/>
    </row>
    <row r="3" spans="1:14" s="3" customFormat="1" ht="20.25" customHeight="1">
      <c r="A3" s="2"/>
      <c r="B3" s="2"/>
      <c r="C3" s="2"/>
      <c r="D3" s="2"/>
      <c r="E3" s="2"/>
      <c r="F3" s="2"/>
      <c r="I3" s="16"/>
      <c r="J3" s="16"/>
      <c r="K3" s="16"/>
      <c r="L3" s="16"/>
      <c r="M3" s="16"/>
    </row>
    <row r="4" spans="1:14" s="3" customFormat="1" ht="20.25" customHeight="1">
      <c r="A4" s="223"/>
      <c r="B4" s="198" t="s">
        <v>261</v>
      </c>
      <c r="C4" s="198"/>
      <c r="D4" s="218" t="s">
        <v>32</v>
      </c>
      <c r="E4" s="198" t="s">
        <v>262</v>
      </c>
      <c r="F4" s="198"/>
      <c r="G4" s="220" t="s">
        <v>32</v>
      </c>
      <c r="I4" s="16"/>
      <c r="J4" s="16"/>
      <c r="K4" s="16"/>
      <c r="L4" s="16"/>
      <c r="M4" s="16"/>
    </row>
    <row r="5" spans="1:14" s="3" customFormat="1" ht="51.75" customHeight="1">
      <c r="A5" s="224"/>
      <c r="B5" s="84" t="s">
        <v>31</v>
      </c>
      <c r="C5" s="84" t="s">
        <v>63</v>
      </c>
      <c r="D5" s="219"/>
      <c r="E5" s="84" t="s">
        <v>31</v>
      </c>
      <c r="F5" s="84" t="s">
        <v>63</v>
      </c>
      <c r="G5" s="221"/>
      <c r="I5" s="16"/>
      <c r="J5" s="16"/>
      <c r="K5" s="16"/>
      <c r="L5" s="16"/>
      <c r="M5" s="16"/>
    </row>
    <row r="6" spans="1:14" s="3" customFormat="1" ht="28.5" customHeight="1">
      <c r="A6" s="55" t="s">
        <v>33</v>
      </c>
      <c r="B6" s="189">
        <f>SUM(B7:B15)</f>
        <v>22051</v>
      </c>
      <c r="C6" s="184">
        <f>SUM(C7:C15)</f>
        <v>19155</v>
      </c>
      <c r="D6" s="72">
        <f t="shared" ref="D6:D15" si="0">ROUND(C6/B6*100,1)</f>
        <v>86.9</v>
      </c>
      <c r="E6" s="184">
        <f>SUM(E7:E15)</f>
        <v>8639</v>
      </c>
      <c r="F6" s="184">
        <f>SUM(F7:F15)</f>
        <v>8047</v>
      </c>
      <c r="G6" s="88">
        <f>ROUND(F6/E6*100,1)</f>
        <v>93.1</v>
      </c>
      <c r="I6" s="181"/>
      <c r="J6" s="181"/>
      <c r="K6" s="182"/>
      <c r="L6" s="181"/>
      <c r="M6" s="182"/>
      <c r="N6" s="183"/>
    </row>
    <row r="7" spans="1:14" s="4" customFormat="1" ht="45.75" customHeight="1">
      <c r="A7" s="87" t="s">
        <v>35</v>
      </c>
      <c r="B7" s="85">
        <v>3068</v>
      </c>
      <c r="C7" s="83">
        <v>2379</v>
      </c>
      <c r="D7" s="72">
        <f t="shared" si="0"/>
        <v>77.5</v>
      </c>
      <c r="E7" s="83">
        <v>1255</v>
      </c>
      <c r="F7" s="86">
        <v>1047</v>
      </c>
      <c r="G7" s="88">
        <f t="shared" ref="G7:G15" si="1">ROUND(F7/E7*100,1)</f>
        <v>83.4</v>
      </c>
      <c r="H7" s="12"/>
      <c r="I7" s="19">
        <f t="shared" ref="I7:I15" si="2">ROUND(C7/$C$6*100,1)</f>
        <v>12.4</v>
      </c>
      <c r="K7" s="173" t="s">
        <v>256</v>
      </c>
      <c r="L7" s="19">
        <v>1.7</v>
      </c>
      <c r="M7" s="177"/>
    </row>
    <row r="8" spans="1:14" s="4" customFormat="1" ht="30" customHeight="1">
      <c r="A8" s="87" t="s">
        <v>3</v>
      </c>
      <c r="B8" s="85">
        <v>2042</v>
      </c>
      <c r="C8" s="83">
        <v>1844</v>
      </c>
      <c r="D8" s="72">
        <f t="shared" si="0"/>
        <v>90.3</v>
      </c>
      <c r="E8" s="83">
        <v>833</v>
      </c>
      <c r="F8" s="86">
        <v>824</v>
      </c>
      <c r="G8" s="88">
        <f t="shared" si="1"/>
        <v>98.9</v>
      </c>
      <c r="H8" s="12"/>
      <c r="I8" s="19">
        <f t="shared" si="2"/>
        <v>9.6</v>
      </c>
      <c r="J8" s="19"/>
      <c r="K8" s="173" t="s">
        <v>1</v>
      </c>
      <c r="L8" s="19">
        <v>4.9000000000000004</v>
      </c>
      <c r="M8" s="177"/>
    </row>
    <row r="9" spans="1:14" ht="33" customHeight="1">
      <c r="A9" s="87" t="s">
        <v>2</v>
      </c>
      <c r="B9" s="86">
        <v>2203</v>
      </c>
      <c r="C9" s="83">
        <v>1986</v>
      </c>
      <c r="D9" s="72">
        <f t="shared" si="0"/>
        <v>90.1</v>
      </c>
      <c r="E9" s="83">
        <v>884</v>
      </c>
      <c r="F9" s="86">
        <v>876</v>
      </c>
      <c r="G9" s="88">
        <f t="shared" si="1"/>
        <v>99.1</v>
      </c>
      <c r="H9" s="12"/>
      <c r="I9" s="19">
        <f t="shared" si="2"/>
        <v>10.4</v>
      </c>
      <c r="J9" s="19"/>
      <c r="K9" s="173" t="s">
        <v>3</v>
      </c>
      <c r="L9" s="19">
        <v>9.3000000000000007</v>
      </c>
      <c r="M9" s="177"/>
    </row>
    <row r="10" spans="1:14" ht="28.5" customHeight="1">
      <c r="A10" s="87" t="s">
        <v>1</v>
      </c>
      <c r="B10" s="86">
        <v>1083</v>
      </c>
      <c r="C10" s="83">
        <v>959</v>
      </c>
      <c r="D10" s="72">
        <f t="shared" si="0"/>
        <v>88.6</v>
      </c>
      <c r="E10" s="83">
        <v>462</v>
      </c>
      <c r="F10" s="86">
        <v>418</v>
      </c>
      <c r="G10" s="88">
        <f t="shared" si="1"/>
        <v>90.5</v>
      </c>
      <c r="H10" s="12"/>
      <c r="I10" s="19">
        <f t="shared" si="2"/>
        <v>5</v>
      </c>
      <c r="J10" s="19"/>
      <c r="K10" s="173" t="s">
        <v>2</v>
      </c>
      <c r="L10" s="19">
        <v>9.8000000000000007</v>
      </c>
      <c r="M10" s="177"/>
    </row>
    <row r="11" spans="1:14" s="9" customFormat="1" ht="31.5" customHeight="1">
      <c r="A11" s="87" t="s">
        <v>5</v>
      </c>
      <c r="B11" s="86">
        <v>2927</v>
      </c>
      <c r="C11" s="83">
        <v>2538</v>
      </c>
      <c r="D11" s="72">
        <f t="shared" si="0"/>
        <v>86.7</v>
      </c>
      <c r="E11" s="83">
        <v>1161</v>
      </c>
      <c r="F11" s="86">
        <v>1132</v>
      </c>
      <c r="G11" s="88">
        <f t="shared" si="1"/>
        <v>97.5</v>
      </c>
      <c r="H11" s="12"/>
      <c r="I11" s="19">
        <f t="shared" si="2"/>
        <v>13.2</v>
      </c>
      <c r="J11" s="19"/>
      <c r="K11" s="173" t="s">
        <v>6</v>
      </c>
      <c r="L11" s="19">
        <v>12</v>
      </c>
      <c r="M11" s="177"/>
    </row>
    <row r="12" spans="1:14" ht="51.75" customHeight="1">
      <c r="A12" s="87" t="s">
        <v>30</v>
      </c>
      <c r="B12" s="86">
        <v>339</v>
      </c>
      <c r="C12" s="83">
        <v>309</v>
      </c>
      <c r="D12" s="72">
        <f t="shared" si="0"/>
        <v>91.2</v>
      </c>
      <c r="E12" s="83">
        <v>127</v>
      </c>
      <c r="F12" s="86">
        <v>108</v>
      </c>
      <c r="G12" s="88">
        <f t="shared" si="1"/>
        <v>85</v>
      </c>
      <c r="H12" s="12"/>
      <c r="I12" s="19">
        <f t="shared" si="2"/>
        <v>1.6</v>
      </c>
      <c r="J12" s="19"/>
      <c r="K12" s="173" t="s">
        <v>255</v>
      </c>
      <c r="L12" s="19">
        <v>12.3</v>
      </c>
      <c r="M12" s="177"/>
    </row>
    <row r="13" spans="1:14" ht="30.75" customHeight="1">
      <c r="A13" s="87" t="s">
        <v>6</v>
      </c>
      <c r="B13" s="86">
        <v>2559</v>
      </c>
      <c r="C13" s="83">
        <v>2299</v>
      </c>
      <c r="D13" s="72">
        <f t="shared" si="0"/>
        <v>89.8</v>
      </c>
      <c r="E13" s="83">
        <v>889</v>
      </c>
      <c r="F13" s="86">
        <v>822</v>
      </c>
      <c r="G13" s="88">
        <f t="shared" si="1"/>
        <v>92.5</v>
      </c>
      <c r="H13" s="12"/>
      <c r="I13" s="19">
        <f t="shared" si="2"/>
        <v>12</v>
      </c>
      <c r="J13" s="19"/>
      <c r="K13" s="173" t="s">
        <v>5</v>
      </c>
      <c r="L13" s="19">
        <v>13.1</v>
      </c>
      <c r="M13" s="177"/>
    </row>
    <row r="14" spans="1:14" ht="66.75" customHeight="1">
      <c r="A14" s="87" t="s">
        <v>7</v>
      </c>
      <c r="B14" s="86">
        <v>4395</v>
      </c>
      <c r="C14" s="83">
        <v>4013</v>
      </c>
      <c r="D14" s="72">
        <f t="shared" si="0"/>
        <v>91.3</v>
      </c>
      <c r="E14" s="83">
        <v>1780</v>
      </c>
      <c r="F14" s="86">
        <v>1733</v>
      </c>
      <c r="G14" s="88">
        <f t="shared" si="1"/>
        <v>97.4</v>
      </c>
      <c r="H14" s="12"/>
      <c r="I14" s="19">
        <f t="shared" si="2"/>
        <v>21</v>
      </c>
      <c r="J14" s="19"/>
      <c r="K14" s="173" t="s">
        <v>36</v>
      </c>
      <c r="L14" s="19">
        <v>15.2</v>
      </c>
      <c r="M14" s="177"/>
    </row>
    <row r="15" spans="1:14" ht="42.75" customHeight="1">
      <c r="A15" s="87" t="s">
        <v>37</v>
      </c>
      <c r="B15" s="86">
        <v>3435</v>
      </c>
      <c r="C15" s="83">
        <v>2828</v>
      </c>
      <c r="D15" s="72">
        <f t="shared" si="0"/>
        <v>82.3</v>
      </c>
      <c r="E15" s="83">
        <v>1248</v>
      </c>
      <c r="F15" s="86">
        <v>1087</v>
      </c>
      <c r="G15" s="88">
        <f t="shared" si="1"/>
        <v>87.1</v>
      </c>
      <c r="H15" s="12"/>
      <c r="I15" s="19">
        <f t="shared" si="2"/>
        <v>14.8</v>
      </c>
      <c r="K15" s="173" t="s">
        <v>257</v>
      </c>
      <c r="L15" s="19">
        <v>21.7</v>
      </c>
      <c r="M15" s="177"/>
    </row>
    <row r="16" spans="1:14">
      <c r="L16" s="174">
        <f>SUM(L6:L15)</f>
        <v>100</v>
      </c>
      <c r="M16" s="20"/>
    </row>
    <row r="17" spans="2:2">
      <c r="B17" s="187"/>
    </row>
  </sheetData>
  <sortState ref="K7:L15">
    <sortCondition ref="L7:L15"/>
  </sortState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zoomScale="75" zoomScaleNormal="75" zoomScaleSheetLayoutView="70" workbookViewId="0">
      <selection activeCell="B27" sqref="B27"/>
    </sheetView>
  </sheetViews>
  <sheetFormatPr defaultColWidth="8.85546875" defaultRowHeight="12.75"/>
  <cols>
    <col min="1" max="1" width="37.140625" style="43" customWidth="1"/>
    <col min="2" max="2" width="13.5703125" style="43" customWidth="1"/>
    <col min="3" max="3" width="16.140625" style="43" customWidth="1"/>
    <col min="4" max="4" width="15.5703125" style="43" customWidth="1"/>
    <col min="5" max="6" width="8.85546875" style="43"/>
    <col min="7" max="7" width="43" style="43" customWidth="1"/>
    <col min="8" max="16384" width="8.85546875" style="43"/>
  </cols>
  <sheetData>
    <row r="1" spans="1:9" s="44" customFormat="1" ht="40.5" customHeight="1">
      <c r="A1" s="225" t="s">
        <v>269</v>
      </c>
      <c r="B1" s="225"/>
      <c r="C1" s="225"/>
      <c r="D1" s="225"/>
    </row>
    <row r="2" spans="1:9" s="44" customFormat="1" ht="19.5" customHeight="1">
      <c r="A2" s="222" t="s">
        <v>8</v>
      </c>
      <c r="B2" s="222"/>
      <c r="C2" s="222"/>
      <c r="D2" s="222"/>
    </row>
    <row r="3" spans="1:9" s="45" customFormat="1" ht="12" customHeight="1">
      <c r="A3" s="2"/>
      <c r="B3" s="2"/>
      <c r="C3" s="2"/>
      <c r="D3" s="2"/>
    </row>
    <row r="4" spans="1:9" s="45" customFormat="1" ht="20.25" customHeight="1">
      <c r="A4" s="217"/>
      <c r="B4" s="226" t="s">
        <v>40</v>
      </c>
      <c r="C4" s="227" t="s">
        <v>41</v>
      </c>
      <c r="D4" s="228" t="s">
        <v>58</v>
      </c>
    </row>
    <row r="5" spans="1:9" s="45" customFormat="1" ht="59.25" customHeight="1">
      <c r="A5" s="217"/>
      <c r="B5" s="226"/>
      <c r="C5" s="227"/>
      <c r="D5" s="228"/>
    </row>
    <row r="6" spans="1:9" s="46" customFormat="1" ht="34.5" customHeight="1">
      <c r="A6" s="93" t="s">
        <v>33</v>
      </c>
      <c r="B6" s="89">
        <f>SUM(B9:B27)</f>
        <v>2784</v>
      </c>
      <c r="C6" s="89">
        <f>' 7 '!F6</f>
        <v>8047</v>
      </c>
      <c r="D6" s="94">
        <f>ROUND(C6/B6,0)</f>
        <v>3</v>
      </c>
    </row>
    <row r="7" spans="1:9" s="46" customFormat="1" ht="24.75" customHeight="1">
      <c r="A7" s="93" t="s">
        <v>39</v>
      </c>
      <c r="B7" s="91" t="s">
        <v>42</v>
      </c>
      <c r="C7" s="90">
        <f>' 7 '!F7</f>
        <v>6962</v>
      </c>
      <c r="D7" s="94"/>
    </row>
    <row r="8" spans="1:9" s="46" customFormat="1" ht="31.5" customHeight="1">
      <c r="A8" s="95" t="s">
        <v>9</v>
      </c>
      <c r="B8" s="91"/>
      <c r="C8" s="158"/>
      <c r="D8" s="94"/>
    </row>
    <row r="9" spans="1:9" ht="54" customHeight="1">
      <c r="A9" s="96" t="s">
        <v>10</v>
      </c>
      <c r="B9" s="92">
        <f>'1'!F7</f>
        <v>184</v>
      </c>
      <c r="C9" s="158">
        <f>' 7 '!F9</f>
        <v>716</v>
      </c>
      <c r="D9" s="97">
        <f t="shared" ref="D9:D27" si="0">ROUND(C9/B9,0)</f>
        <v>4</v>
      </c>
      <c r="E9" s="46"/>
      <c r="F9" s="47"/>
      <c r="G9" s="42"/>
    </row>
    <row r="10" spans="1:9" ht="35.25" customHeight="1">
      <c r="A10" s="96" t="s">
        <v>11</v>
      </c>
      <c r="B10" s="92">
        <f>'1'!F8</f>
        <v>8</v>
      </c>
      <c r="C10" s="158">
        <f>' 7 '!F10</f>
        <v>48</v>
      </c>
      <c r="D10" s="97">
        <f t="shared" si="0"/>
        <v>6</v>
      </c>
      <c r="E10" s="46"/>
      <c r="F10" s="47"/>
      <c r="G10" s="42"/>
    </row>
    <row r="11" spans="1:9" s="48" customFormat="1" ht="20.25" customHeight="1">
      <c r="A11" s="96" t="s">
        <v>12</v>
      </c>
      <c r="B11" s="92">
        <f>'1'!F9</f>
        <v>627</v>
      </c>
      <c r="C11" s="158">
        <f>' 7 '!F11</f>
        <v>799</v>
      </c>
      <c r="D11" s="97">
        <f t="shared" si="0"/>
        <v>1</v>
      </c>
      <c r="E11" s="46"/>
      <c r="F11" s="47"/>
      <c r="G11" s="42"/>
    </row>
    <row r="12" spans="1:9" ht="36" customHeight="1">
      <c r="A12" s="96" t="s">
        <v>13</v>
      </c>
      <c r="B12" s="92">
        <f>'1'!F10</f>
        <v>77</v>
      </c>
      <c r="C12" s="158">
        <f>' 7 '!F12</f>
        <v>186</v>
      </c>
      <c r="D12" s="97">
        <f t="shared" si="0"/>
        <v>2</v>
      </c>
      <c r="E12" s="46"/>
      <c r="F12" s="47"/>
      <c r="G12" s="42"/>
      <c r="I12" s="49"/>
    </row>
    <row r="13" spans="1:9" ht="30" customHeight="1">
      <c r="A13" s="96" t="s">
        <v>14</v>
      </c>
      <c r="B13" s="92">
        <f>'1'!F11</f>
        <v>29</v>
      </c>
      <c r="C13" s="158">
        <f>' 7 '!F13</f>
        <v>81</v>
      </c>
      <c r="D13" s="97">
        <f t="shared" si="0"/>
        <v>3</v>
      </c>
      <c r="E13" s="46"/>
      <c r="F13" s="47"/>
      <c r="G13" s="42"/>
    </row>
    <row r="14" spans="1:9" ht="19.5" customHeight="1">
      <c r="A14" s="96" t="s">
        <v>15</v>
      </c>
      <c r="B14" s="92">
        <f>'1'!F12</f>
        <v>237</v>
      </c>
      <c r="C14" s="158">
        <f>' 7 '!F14</f>
        <v>220</v>
      </c>
      <c r="D14" s="97">
        <f t="shared" si="0"/>
        <v>1</v>
      </c>
      <c r="E14" s="46"/>
      <c r="F14" s="47"/>
      <c r="G14" s="50"/>
    </row>
    <row r="15" spans="1:9" ht="48.75" customHeight="1">
      <c r="A15" s="96" t="s">
        <v>16</v>
      </c>
      <c r="B15" s="92">
        <f>'1'!F13</f>
        <v>418</v>
      </c>
      <c r="C15" s="158">
        <f>' 7 '!F15</f>
        <v>1315</v>
      </c>
      <c r="D15" s="97">
        <f t="shared" si="0"/>
        <v>3</v>
      </c>
      <c r="E15" s="46"/>
      <c r="F15" s="47"/>
      <c r="G15" s="42"/>
    </row>
    <row r="16" spans="1:9" ht="34.5" customHeight="1">
      <c r="A16" s="96" t="s">
        <v>17</v>
      </c>
      <c r="B16" s="92">
        <f>'1'!F14</f>
        <v>287</v>
      </c>
      <c r="C16" s="158">
        <f>' 7 '!F16</f>
        <v>280</v>
      </c>
      <c r="D16" s="97">
        <f t="shared" si="0"/>
        <v>1</v>
      </c>
      <c r="E16" s="46"/>
      <c r="F16" s="47"/>
      <c r="G16" s="42"/>
    </row>
    <row r="17" spans="1:7" ht="35.25" customHeight="1">
      <c r="A17" s="96" t="s">
        <v>18</v>
      </c>
      <c r="B17" s="92">
        <f>'1'!F15</f>
        <v>122</v>
      </c>
      <c r="C17" s="158">
        <f>' 7 '!F17</f>
        <v>128</v>
      </c>
      <c r="D17" s="97">
        <f t="shared" si="0"/>
        <v>1</v>
      </c>
      <c r="E17" s="46"/>
      <c r="F17" s="47"/>
      <c r="G17" s="42"/>
    </row>
    <row r="18" spans="1:7" ht="24" customHeight="1">
      <c r="A18" s="96" t="s">
        <v>19</v>
      </c>
      <c r="B18" s="92">
        <f>'1'!F16</f>
        <v>17</v>
      </c>
      <c r="C18" s="158">
        <f>' 7 '!F18</f>
        <v>92</v>
      </c>
      <c r="D18" s="97">
        <f t="shared" si="0"/>
        <v>5</v>
      </c>
      <c r="E18" s="46"/>
      <c r="F18" s="47"/>
      <c r="G18" s="42"/>
    </row>
    <row r="19" spans="1:7" ht="17.25" customHeight="1">
      <c r="A19" s="96" t="s">
        <v>20</v>
      </c>
      <c r="B19" s="92">
        <f>'1'!F17</f>
        <v>42</v>
      </c>
      <c r="C19" s="158">
        <f>' 7 '!F19</f>
        <v>140</v>
      </c>
      <c r="D19" s="97">
        <f t="shared" si="0"/>
        <v>3</v>
      </c>
      <c r="E19" s="46"/>
      <c r="F19" s="47"/>
      <c r="G19" s="42"/>
    </row>
    <row r="20" spans="1:7" ht="18" customHeight="1">
      <c r="A20" s="96" t="s">
        <v>21</v>
      </c>
      <c r="B20" s="92">
        <f>'1'!F18</f>
        <v>35</v>
      </c>
      <c r="C20" s="158">
        <f>' 7 '!F20</f>
        <v>45</v>
      </c>
      <c r="D20" s="97">
        <f t="shared" si="0"/>
        <v>1</v>
      </c>
      <c r="E20" s="46"/>
      <c r="F20" s="47"/>
      <c r="G20" s="42"/>
    </row>
    <row r="21" spans="1:7" ht="32.25" customHeight="1">
      <c r="A21" s="96" t="s">
        <v>22</v>
      </c>
      <c r="B21" s="92">
        <f>'1'!F19</f>
        <v>33</v>
      </c>
      <c r="C21" s="158">
        <f>' 7 '!F21</f>
        <v>93</v>
      </c>
      <c r="D21" s="97">
        <f t="shared" si="0"/>
        <v>3</v>
      </c>
      <c r="E21" s="46"/>
      <c r="F21" s="47"/>
      <c r="G21" s="51"/>
    </row>
    <row r="22" spans="1:7" ht="35.25" customHeight="1">
      <c r="A22" s="96" t="s">
        <v>23</v>
      </c>
      <c r="B22" s="92">
        <f>'1'!F20</f>
        <v>137</v>
      </c>
      <c r="C22" s="158">
        <f>' 7 '!F22</f>
        <v>88</v>
      </c>
      <c r="D22" s="97">
        <f t="shared" si="0"/>
        <v>1</v>
      </c>
      <c r="E22" s="46"/>
      <c r="F22" s="47"/>
      <c r="G22" s="42"/>
    </row>
    <row r="23" spans="1:7" ht="33" customHeight="1">
      <c r="A23" s="96" t="s">
        <v>24</v>
      </c>
      <c r="B23" s="92">
        <f>'1'!F21</f>
        <v>153</v>
      </c>
      <c r="C23" s="158">
        <f>' 7 '!F23</f>
        <v>1764</v>
      </c>
      <c r="D23" s="97">
        <f t="shared" si="0"/>
        <v>12</v>
      </c>
      <c r="E23" s="46"/>
      <c r="F23" s="47"/>
      <c r="G23" s="42"/>
    </row>
    <row r="24" spans="1:7" ht="19.5" customHeight="1">
      <c r="A24" s="96" t="s">
        <v>25</v>
      </c>
      <c r="B24" s="92">
        <f>'1'!F22</f>
        <v>71</v>
      </c>
      <c r="C24" s="158">
        <f>' 7 '!F24</f>
        <v>433</v>
      </c>
      <c r="D24" s="97">
        <f t="shared" si="0"/>
        <v>6</v>
      </c>
      <c r="E24" s="46"/>
      <c r="F24" s="47"/>
      <c r="G24" s="42"/>
    </row>
    <row r="25" spans="1:7" ht="30.75" customHeight="1">
      <c r="A25" s="96" t="s">
        <v>26</v>
      </c>
      <c r="B25" s="92">
        <f>'1'!F23</f>
        <v>206</v>
      </c>
      <c r="C25" s="158">
        <f>' 7 '!F25</f>
        <v>416</v>
      </c>
      <c r="D25" s="97">
        <f t="shared" si="0"/>
        <v>2</v>
      </c>
      <c r="E25" s="46"/>
      <c r="F25" s="47"/>
      <c r="G25" s="42"/>
    </row>
    <row r="26" spans="1:7" ht="30.75" customHeight="1">
      <c r="A26" s="96" t="s">
        <v>27</v>
      </c>
      <c r="B26" s="92">
        <f>'1'!F24</f>
        <v>59</v>
      </c>
      <c r="C26" s="158">
        <f>' 7 '!F26</f>
        <v>43</v>
      </c>
      <c r="D26" s="97">
        <f t="shared" si="0"/>
        <v>1</v>
      </c>
      <c r="E26" s="46"/>
      <c r="F26" s="47"/>
      <c r="G26" s="42"/>
    </row>
    <row r="27" spans="1:7" ht="22.5" customHeight="1">
      <c r="A27" s="96" t="s">
        <v>28</v>
      </c>
      <c r="B27" s="92">
        <f>'1'!F25</f>
        <v>42</v>
      </c>
      <c r="C27" s="158">
        <f>' 7 '!F27</f>
        <v>75</v>
      </c>
      <c r="D27" s="97">
        <f t="shared" si="0"/>
        <v>2</v>
      </c>
      <c r="E27" s="46"/>
      <c r="F27" s="47"/>
      <c r="G27" s="42"/>
    </row>
    <row r="28" spans="1:7" ht="15.75">
      <c r="A28" s="41"/>
      <c r="B28" s="41"/>
      <c r="C28" s="41"/>
      <c r="D28" s="41"/>
      <c r="G28" s="42"/>
    </row>
    <row r="29" spans="1:7">
      <c r="A29" s="41"/>
      <c r="B29" s="41"/>
      <c r="C29" s="41"/>
      <c r="D29" s="41"/>
    </row>
  </sheetData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19685039370078741" right="0" top="0.51181102362204722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10</vt:i4>
      </vt:variant>
      <vt:variant>
        <vt:lpstr>Діаграми</vt:lpstr>
      </vt:variant>
      <vt:variant>
        <vt:i4>6</vt:i4>
      </vt:variant>
      <vt:variant>
        <vt:lpstr>Іменовані діапазони</vt:lpstr>
      </vt:variant>
      <vt:variant>
        <vt:i4>15</vt:i4>
      </vt:variant>
    </vt:vector>
  </HeadingPairs>
  <TitlesOfParts>
    <vt:vector size="31" baseType="lpstr">
      <vt:lpstr>1</vt:lpstr>
      <vt:lpstr>2</vt:lpstr>
      <vt:lpstr>3 </vt:lpstr>
      <vt:lpstr>4</vt:lpstr>
      <vt:lpstr>5 </vt:lpstr>
      <vt:lpstr>6 </vt:lpstr>
      <vt:lpstr> 7 </vt:lpstr>
      <vt:lpstr>8 </vt:lpstr>
      <vt:lpstr>9</vt:lpstr>
      <vt:lpstr>10</vt:lpstr>
      <vt:lpstr>Діаграма6</vt:lpstr>
      <vt:lpstr>Діаграма5</vt:lpstr>
      <vt:lpstr>Діаграма1</vt:lpstr>
      <vt:lpstr>Діаграма2</vt:lpstr>
      <vt:lpstr>Діаграма3</vt:lpstr>
      <vt:lpstr>Діаграма4</vt:lpstr>
      <vt:lpstr>' 7 '!Заголовки_для_друку</vt:lpstr>
      <vt:lpstr>'1'!Заголовки_для_друку</vt:lpstr>
      <vt:lpstr>'10'!Заголовки_для_друку</vt:lpstr>
      <vt:lpstr>'2'!Заголовки_для_друку</vt:lpstr>
      <vt:lpstr>'3 '!Заголовки_для_друку</vt:lpstr>
      <vt:lpstr>'8 '!Заголовки_для_друку</vt:lpstr>
      <vt:lpstr>'9'!Заголовки_для_друку</vt:lpstr>
      <vt:lpstr>' 7 '!Область_друку</vt:lpstr>
      <vt:lpstr>'1'!Область_друку</vt:lpstr>
      <vt:lpstr>'10'!Область_друку</vt:lpstr>
      <vt:lpstr>'2'!Область_друку</vt:lpstr>
      <vt:lpstr>'3 '!Область_друку</vt:lpstr>
      <vt:lpstr>'6 '!Область_друку</vt:lpstr>
      <vt:lpstr>'8 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2018-08-20T11:30:59Z</dcterms:modified>
</cp:coreProperties>
</file>