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705" windowWidth="14805" windowHeight="7410" tabRatio="633"/>
  </bookViews>
  <sheets>
    <sheet name="1" sheetId="53" r:id="rId1"/>
    <sheet name="Гендер" sheetId="5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Гендер!$A:$A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Гендер!$A$1:$V$25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7" i="52" l="1"/>
  <c r="B6" i="53" s="1"/>
  <c r="X7" i="52"/>
  <c r="E6" i="53" s="1"/>
  <c r="S8" i="52" l="1"/>
  <c r="R8" i="52" s="1"/>
  <c r="S9" i="52"/>
  <c r="R9" i="52" s="1"/>
  <c r="S10" i="52"/>
  <c r="R10" i="52" s="1"/>
  <c r="S11" i="52"/>
  <c r="R11" i="52" s="1"/>
  <c r="S12" i="52"/>
  <c r="R12" i="52" s="1"/>
  <c r="S13" i="52"/>
  <c r="R13" i="52" s="1"/>
  <c r="S14" i="52"/>
  <c r="R14" i="52" s="1"/>
  <c r="S15" i="52"/>
  <c r="R15" i="52" s="1"/>
  <c r="S16" i="52"/>
  <c r="R16" i="52" s="1"/>
  <c r="S17" i="52"/>
  <c r="R17" i="52" s="1"/>
  <c r="S18" i="52"/>
  <c r="R18" i="52" s="1"/>
  <c r="S19" i="52"/>
  <c r="R19" i="52" s="1"/>
  <c r="S20" i="52"/>
  <c r="R20" i="52" s="1"/>
  <c r="S21" i="52"/>
  <c r="R21" i="52" s="1"/>
  <c r="S23" i="52"/>
  <c r="R23" i="52" s="1"/>
  <c r="S24" i="52"/>
  <c r="R24" i="52" s="1"/>
  <c r="S25" i="52"/>
  <c r="R25" i="52" s="1"/>
  <c r="V8" i="52"/>
  <c r="U8" i="52" s="1"/>
  <c r="V9" i="52"/>
  <c r="U9" i="52" s="1"/>
  <c r="V10" i="52"/>
  <c r="U10" i="52" s="1"/>
  <c r="V11" i="52"/>
  <c r="U11" i="52" s="1"/>
  <c r="V12" i="52"/>
  <c r="U12" i="52" s="1"/>
  <c r="V13" i="52"/>
  <c r="U13" i="52" s="1"/>
  <c r="V14" i="52"/>
  <c r="U14" i="52" s="1"/>
  <c r="V15" i="52"/>
  <c r="U15" i="52" s="1"/>
  <c r="V16" i="52"/>
  <c r="U16" i="52" s="1"/>
  <c r="V17" i="52"/>
  <c r="U17" i="52" s="1"/>
  <c r="V18" i="52"/>
  <c r="U18" i="52" s="1"/>
  <c r="V19" i="52"/>
  <c r="U19" i="52" s="1"/>
  <c r="V20" i="52"/>
  <c r="U20" i="52" s="1"/>
  <c r="V21" i="52"/>
  <c r="U21" i="52" s="1"/>
  <c r="V23" i="52"/>
  <c r="U23" i="52" s="1"/>
  <c r="V24" i="52"/>
  <c r="U24" i="52" s="1"/>
  <c r="V25" i="52"/>
  <c r="U25" i="52" s="1"/>
  <c r="J20" i="52"/>
  <c r="J21" i="52"/>
  <c r="P8" i="52"/>
  <c r="O8" i="52" s="1"/>
  <c r="P9" i="52"/>
  <c r="O9" i="52" s="1"/>
  <c r="P10" i="52"/>
  <c r="O10" i="52" s="1"/>
  <c r="P11" i="52"/>
  <c r="O11" i="52" s="1"/>
  <c r="P12" i="52"/>
  <c r="O12" i="52" s="1"/>
  <c r="P13" i="52"/>
  <c r="O13" i="52" s="1"/>
  <c r="P14" i="52"/>
  <c r="O14" i="52" s="1"/>
  <c r="P15" i="52"/>
  <c r="O15" i="52" s="1"/>
  <c r="P16" i="52"/>
  <c r="O16" i="52" s="1"/>
  <c r="P17" i="52"/>
  <c r="O17" i="52" s="1"/>
  <c r="P18" i="52"/>
  <c r="O18" i="52" s="1"/>
  <c r="P19" i="52"/>
  <c r="O19" i="52" s="1"/>
  <c r="P20" i="52"/>
  <c r="O20" i="52" s="1"/>
  <c r="P21" i="52"/>
  <c r="O21" i="52" s="1"/>
  <c r="P23" i="52"/>
  <c r="O23" i="52" s="1"/>
  <c r="P24" i="52"/>
  <c r="O24" i="52" s="1"/>
  <c r="P25" i="52"/>
  <c r="O25" i="52" s="1"/>
  <c r="M8" i="52"/>
  <c r="L8" i="52" s="1"/>
  <c r="M10" i="52"/>
  <c r="L10" i="52" s="1"/>
  <c r="M11" i="52"/>
  <c r="L11" i="52" s="1"/>
  <c r="M13" i="52"/>
  <c r="L13" i="52" s="1"/>
  <c r="M14" i="52"/>
  <c r="L14" i="52" s="1"/>
  <c r="M16" i="52"/>
  <c r="L16" i="52" s="1"/>
  <c r="M17" i="52"/>
  <c r="L17" i="52" s="1"/>
  <c r="M18" i="52"/>
  <c r="L18" i="52" s="1"/>
  <c r="M19" i="52"/>
  <c r="L19" i="52" s="1"/>
  <c r="M21" i="52"/>
  <c r="L21" i="52" s="1"/>
  <c r="M23" i="52"/>
  <c r="L23" i="52" s="1"/>
  <c r="M24" i="52"/>
  <c r="L24" i="52" s="1"/>
  <c r="M25" i="52"/>
  <c r="L25" i="52" s="1"/>
  <c r="G8" i="52"/>
  <c r="F8" i="52" s="1"/>
  <c r="G9" i="52"/>
  <c r="F9" i="52" s="1"/>
  <c r="G10" i="52"/>
  <c r="F10" i="52" s="1"/>
  <c r="G11" i="52"/>
  <c r="F11" i="52" s="1"/>
  <c r="G12" i="52"/>
  <c r="F12" i="52" s="1"/>
  <c r="G13" i="52"/>
  <c r="F13" i="52" s="1"/>
  <c r="G14" i="52"/>
  <c r="F14" i="52" s="1"/>
  <c r="G15" i="52"/>
  <c r="F15" i="52" s="1"/>
  <c r="G16" i="52"/>
  <c r="F16" i="52" s="1"/>
  <c r="G17" i="52"/>
  <c r="F17" i="52" s="1"/>
  <c r="G18" i="52"/>
  <c r="F18" i="52" s="1"/>
  <c r="G19" i="52"/>
  <c r="F19" i="52" s="1"/>
  <c r="G20" i="52"/>
  <c r="F20" i="52" s="1"/>
  <c r="G21" i="52"/>
  <c r="F21" i="52" s="1"/>
  <c r="G23" i="52"/>
  <c r="F23" i="52" s="1"/>
  <c r="G24" i="52"/>
  <c r="F24" i="52" s="1"/>
  <c r="G25" i="52"/>
  <c r="F25" i="52" s="1"/>
  <c r="J8" i="52"/>
  <c r="I8" i="52" s="1"/>
  <c r="J9" i="52"/>
  <c r="I9" i="52" s="1"/>
  <c r="J10" i="52"/>
  <c r="I10" i="52" s="1"/>
  <c r="J11" i="52"/>
  <c r="I11" i="52" s="1"/>
  <c r="J13" i="52"/>
  <c r="I13" i="52" s="1"/>
  <c r="J14" i="52"/>
  <c r="I14" i="52" s="1"/>
  <c r="J15" i="52"/>
  <c r="I15" i="52" s="1"/>
  <c r="J16" i="52"/>
  <c r="I16" i="52" s="1"/>
  <c r="J17" i="52"/>
  <c r="I17" i="52" s="1"/>
  <c r="J18" i="52"/>
  <c r="I18" i="52" s="1"/>
  <c r="J19" i="52"/>
  <c r="I19" i="52" s="1"/>
  <c r="J23" i="52"/>
  <c r="I23" i="52" s="1"/>
  <c r="J24" i="52"/>
  <c r="I24" i="52" s="1"/>
  <c r="J25" i="52"/>
  <c r="I25" i="52" s="1"/>
  <c r="D8" i="52"/>
  <c r="C8" i="52" s="1"/>
  <c r="D9" i="52"/>
  <c r="C9" i="52" s="1"/>
  <c r="D10" i="52"/>
  <c r="C10" i="52" s="1"/>
  <c r="D11" i="52"/>
  <c r="C11" i="52" s="1"/>
  <c r="D12" i="52"/>
  <c r="C12" i="52" s="1"/>
  <c r="D13" i="52"/>
  <c r="C13" i="52" s="1"/>
  <c r="D14" i="52"/>
  <c r="C14" i="52" s="1"/>
  <c r="D15" i="52"/>
  <c r="C15" i="52" s="1"/>
  <c r="D16" i="52"/>
  <c r="C16" i="52" s="1"/>
  <c r="D17" i="52"/>
  <c r="C17" i="52" s="1"/>
  <c r="D18" i="52"/>
  <c r="C18" i="52" s="1"/>
  <c r="D19" i="52"/>
  <c r="C19" i="52" s="1"/>
  <c r="D20" i="52"/>
  <c r="C20" i="52" s="1"/>
  <c r="D21" i="52"/>
  <c r="C21" i="52" s="1"/>
  <c r="D23" i="52"/>
  <c r="C23" i="52" s="1"/>
  <c r="D24" i="52"/>
  <c r="C24" i="52" s="1"/>
  <c r="D25" i="52"/>
  <c r="C25" i="52" s="1"/>
  <c r="Y7" i="52"/>
  <c r="E7" i="53" s="1"/>
  <c r="Z7" i="52"/>
  <c r="E8" i="53" s="1"/>
  <c r="AA7" i="52"/>
  <c r="E9" i="53" s="1"/>
  <c r="AB7" i="52"/>
  <c r="E10" i="53" s="1"/>
  <c r="AC7" i="52"/>
  <c r="E13" i="53" s="1"/>
  <c r="AD7" i="52"/>
  <c r="E14" i="53" s="1"/>
  <c r="F14" i="53" s="1"/>
  <c r="F6" i="53"/>
  <c r="T7" i="52"/>
  <c r="B14" i="53" s="1"/>
  <c r="C14" i="53" s="1"/>
  <c r="D14" i="53" s="1"/>
  <c r="Q7" i="52"/>
  <c r="B13" i="53" s="1"/>
  <c r="N7" i="52"/>
  <c r="B10" i="53" s="1"/>
  <c r="K7" i="52"/>
  <c r="B9" i="53" s="1"/>
  <c r="E7" i="52"/>
  <c r="B7" i="53" s="1"/>
  <c r="H7" i="52"/>
  <c r="B8" i="53" s="1"/>
  <c r="C6" i="53"/>
  <c r="D6" i="53" s="1"/>
  <c r="F8" i="53" l="1"/>
  <c r="F13" i="53"/>
  <c r="F9" i="53"/>
  <c r="F10" i="53"/>
  <c r="C10" i="53"/>
  <c r="D10" i="53" s="1"/>
  <c r="C13" i="53"/>
  <c r="D13" i="53" s="1"/>
  <c r="C9" i="53"/>
  <c r="D9" i="53" s="1"/>
  <c r="C8" i="53"/>
  <c r="D8" i="53" s="1"/>
  <c r="F7" i="53"/>
  <c r="C7" i="53"/>
  <c r="D7" i="53" s="1"/>
  <c r="S7" i="52"/>
  <c r="R7" i="52" s="1"/>
  <c r="G7" i="52"/>
  <c r="F7" i="52" s="1"/>
  <c r="M7" i="52"/>
  <c r="L7" i="52" s="1"/>
  <c r="J7" i="52"/>
  <c r="I7" i="52" s="1"/>
  <c r="V7" i="52"/>
  <c r="U7" i="52" s="1"/>
  <c r="P7" i="52"/>
  <c r="O7" i="52" s="1"/>
  <c r="D7" i="52"/>
  <c r="C7" i="52" s="1"/>
</calcChain>
</file>

<file path=xl/sharedStrings.xml><?xml version="1.0" encoding="utf-8"?>
<sst xmlns="http://schemas.openxmlformats.org/spreadsheetml/2006/main" count="80" uniqueCount="54">
  <si>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</si>
  <si>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</si>
  <si>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</si>
  <si>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</si>
  <si>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</si>
  <si>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</si>
  <si>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</si>
  <si>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</si>
  <si>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</si>
  <si>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</si>
  <si>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  <charset val="204"/>
      </rPr>
      <t xml:space="preserve"> (у т.ч. до набуття статусу безробітного)</t>
    </r>
  </si>
  <si>
    <t>Всього</t>
  </si>
  <si>
    <t>Тернопільський  МРЦЗ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</si>
  <si>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</si>
  <si>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</si>
  <si>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</si>
  <si>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</si>
  <si>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</si>
  <si>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</si>
  <si>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</si>
  <si>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</si>
  <si>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</si>
  <si>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</si>
  <si>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</si>
  <si>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</si>
  <si>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</si>
  <si>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</si>
  <si>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</si>
  <si>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</si>
  <si>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Безр_жінки</t>
  </si>
  <si>
    <t>Прац</t>
  </si>
  <si>
    <t>навч</t>
  </si>
  <si>
    <t>гром</t>
  </si>
  <si>
    <t>проф.посл</t>
  </si>
  <si>
    <t>безр.на.кін</t>
  </si>
  <si>
    <t>отр.доп</t>
  </si>
  <si>
    <t>(за статтю)</t>
  </si>
  <si>
    <t xml:space="preserve"> осіб</t>
  </si>
  <si>
    <t>Показник</t>
  </si>
  <si>
    <t xml:space="preserve">Все населення </t>
  </si>
  <si>
    <t>Чоловіки</t>
  </si>
  <si>
    <t>% гр 2 до гр 1</t>
  </si>
  <si>
    <t>Жінки</t>
  </si>
  <si>
    <t>% гр 4 до гр1</t>
  </si>
  <si>
    <t>Мали статус безробітного</t>
  </si>
  <si>
    <r>
      <t xml:space="preserve">Всього отримали роботу </t>
    </r>
    <r>
      <rPr>
        <i/>
        <sz val="16"/>
        <rFont val="Times New Roman"/>
        <family val="1"/>
        <charset val="204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</si>
  <si>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</si>
  <si>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</si>
  <si>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 xml:space="preserve">Мали статус безробітного </t>
  </si>
  <si>
    <t xml:space="preserve">    з них, отримували допомогу по безробіттю</t>
  </si>
  <si>
    <t xml:space="preserve">  Структура зареєстрованих незайнятих осіб, охоплених заходами</t>
  </si>
  <si>
    <t xml:space="preserve"> активної політики сприяння зайнятості у січні-серпні 2018 року</t>
  </si>
  <si>
    <t>Станом на 1 вересня 2018 року:</t>
  </si>
  <si>
    <t>Надання послуг державною службою зайнятості зареєстрованим безробітним та іншим категоріям громадян у січні-серпні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</si>
</sst>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81"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7">
    <xf numFmtId="0" fontId="0" fillId="0" borderId="0"/>
    <xf numFmtId="0" fontId="1" fillId="0" borderId="0"/>
    <xf numFmtId="0" fontId="29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4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4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4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4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4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4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4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4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11" borderId="0" applyNumberFormat="0" applyBorder="0" applyAlignment="0" applyProtection="0"/>
    <xf numFmtId="0" fontId="2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4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34" borderId="0" applyNumberFormat="0" applyBorder="0" applyAlignment="0" applyProtection="0"/>
    <xf numFmtId="0" fontId="24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44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16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7" borderId="0" applyNumberFormat="0" applyBorder="0" applyAlignment="0" applyProtection="0"/>
    <xf numFmtId="0" fontId="3" fillId="42" borderId="0" applyNumberFormat="0" applyBorder="0" applyAlignment="0" applyProtection="0"/>
    <xf numFmtId="0" fontId="25" fillId="20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42" borderId="0" applyNumberFormat="0" applyBorder="0" applyAlignment="0" applyProtection="0"/>
    <xf numFmtId="0" fontId="3" fillId="22" borderId="0" applyNumberFormat="0" applyBorder="0" applyAlignment="0" applyProtection="0"/>
    <xf numFmtId="0" fontId="25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25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1" borderId="0" applyNumberFormat="0" applyBorder="0" applyAlignment="0" applyProtection="0"/>
    <xf numFmtId="0" fontId="3" fillId="45" borderId="0" applyNumberFormat="0" applyBorder="0" applyAlignment="0" applyProtection="0"/>
    <xf numFmtId="0" fontId="25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53" borderId="0" applyNumberFormat="0" applyBorder="0" applyAlignment="0" applyProtection="0"/>
    <xf numFmtId="0" fontId="3" fillId="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25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14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25" fillId="55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49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22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4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63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6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8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33" fillId="66" borderId="1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9" borderId="2" applyNumberFormat="0" applyAlignment="0" applyProtection="0"/>
    <xf numFmtId="0" fontId="26" fillId="0" borderId="0"/>
    <xf numFmtId="0" fontId="7" fillId="0" borderId="0" applyNumberFormat="0" applyFill="0" applyBorder="0" applyAlignment="0" applyProtection="0"/>
    <xf numFmtId="171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33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3" borderId="0" applyNumberFormat="0" applyBorder="0" applyAlignment="0" applyProtection="0"/>
    <xf numFmtId="0" fontId="15" fillId="0" borderId="0"/>
    <xf numFmtId="0" fontId="15" fillId="0" borderId="0"/>
    <xf numFmtId="0" fontId="15" fillId="26" borderId="12" applyNumberFormat="0" applyFont="0" applyAlignment="0" applyProtection="0"/>
    <xf numFmtId="0" fontId="38" fillId="27" borderId="12" applyNumberFormat="0" applyAlignment="0" applyProtection="0"/>
    <xf numFmtId="0" fontId="15" fillId="10" borderId="12" applyNumberFormat="0" applyFon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66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29" fillId="0" borderId="0" applyFont="0" applyFill="0" applyBorder="0" applyProtection="0"/>
    <xf numFmtId="170" fontId="29" fillId="0" borderId="0" applyFont="0" applyFill="0" applyBorder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1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5" borderId="0" applyNumberFormat="0" applyBorder="0" applyAlignment="0" applyProtection="0"/>
    <xf numFmtId="0" fontId="3" fillId="71" borderId="0" applyNumberFormat="0" applyBorder="0" applyAlignment="0" applyProtection="0"/>
    <xf numFmtId="0" fontId="3" fillId="7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64" borderId="0" applyNumberFormat="0" applyBorder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7" borderId="1" applyNumberFormat="0" applyAlignment="0" applyProtection="0"/>
    <xf numFmtId="0" fontId="12" fillId="18" borderId="1" applyNumberFormat="0" applyAlignment="0" applyProtection="0"/>
    <xf numFmtId="0" fontId="12" fillId="17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36" borderId="13" applyNumberFormat="0" applyAlignment="0" applyProtection="0"/>
    <xf numFmtId="0" fontId="16" fillId="36" borderId="13" applyNumberFormat="0" applyAlignment="0" applyProtection="0"/>
    <xf numFmtId="0" fontId="16" fillId="37" borderId="13" applyNumberFormat="0" applyAlignment="0" applyProtection="0"/>
    <xf numFmtId="0" fontId="16" fillId="36" borderId="13" applyNumberFormat="0" applyAlignment="0" applyProtection="0"/>
    <xf numFmtId="0" fontId="16" fillId="72" borderId="13" applyNumberFormat="0" applyAlignment="0" applyProtection="0"/>
    <xf numFmtId="0" fontId="16" fillId="72" borderId="13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5" fillId="36" borderId="1" applyNumberFormat="0" applyAlignment="0" applyProtection="0"/>
    <xf numFmtId="0" fontId="5" fillId="72" borderId="1" applyNumberFormat="0" applyAlignment="0" applyProtection="0"/>
    <xf numFmtId="0" fontId="5" fillId="72" borderId="1" applyNumberFormat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5" applyNumberFormat="0" applyFill="0" applyAlignment="0" applyProtection="0"/>
    <xf numFmtId="0" fontId="40" fillId="0" borderId="1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41" fillId="0" borderId="1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9" applyNumberFormat="0" applyFill="0" applyAlignment="0" applyProtection="0"/>
    <xf numFmtId="0" fontId="42" fillId="0" borderId="17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0" borderId="0"/>
    <xf numFmtId="0" fontId="20" fillId="0" borderId="0"/>
    <xf numFmtId="0" fontId="15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7" borderId="2" applyNumberFormat="0" applyAlignment="0" applyProtection="0"/>
    <xf numFmtId="0" fontId="6" fillId="68" borderId="2" applyNumberFormat="0" applyAlignment="0" applyProtection="0"/>
    <xf numFmtId="0" fontId="6" fillId="67" borderId="2" applyNumberFormat="0" applyAlignment="0" applyProtection="0"/>
    <xf numFmtId="0" fontId="6" fillId="69" borderId="2" applyNumberFormat="0" applyAlignment="0" applyProtection="0"/>
    <xf numFmtId="0" fontId="6" fillId="69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" fillId="36" borderId="1" applyNumberFormat="0" applyAlignment="0" applyProtection="0"/>
    <xf numFmtId="0" fontId="5" fillId="37" borderId="1" applyNumberFormat="0" applyAlignment="0" applyProtection="0"/>
    <xf numFmtId="0" fontId="20" fillId="0" borderId="0"/>
    <xf numFmtId="0" fontId="2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2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61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59" fillId="0" borderId="0"/>
    <xf numFmtId="0" fontId="2" fillId="0" borderId="0"/>
    <xf numFmtId="0" fontId="23" fillId="0" borderId="0"/>
    <xf numFmtId="0" fontId="20" fillId="0" borderId="0"/>
    <xf numFmtId="0" fontId="15" fillId="0" borderId="0"/>
    <xf numFmtId="0" fontId="29" fillId="0" borderId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26" borderId="12" applyNumberFormat="0" applyFont="0" applyAlignment="0" applyProtection="0"/>
    <xf numFmtId="0" fontId="15" fillId="26" borderId="12" applyNumberFormat="0" applyFont="0" applyAlignment="0" applyProtection="0"/>
    <xf numFmtId="0" fontId="43" fillId="27" borderId="12" applyNumberFormat="0" applyAlignment="0" applyProtection="0"/>
    <xf numFmtId="0" fontId="15" fillId="26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5" fillId="26" borderId="12" applyNumberFormat="0" applyFont="0" applyAlignment="0" applyProtection="0"/>
    <xf numFmtId="0" fontId="43" fillId="27" borderId="12" applyNumberFormat="0" applyAlignment="0" applyProtection="0"/>
    <xf numFmtId="0" fontId="16" fillId="36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/>
    <xf numFmtId="0" fontId="2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4">
    <xf numFmtId="0" fontId="0" fillId="0" borderId="0" xfId="0"/>
    <xf numFmtId="1" fontId="20" fillId="0" borderId="0" xfId="483" applyNumberFormat="1" applyFont="1" applyFill="1" applyProtection="1">
      <protection locked="0"/>
    </xf>
    <xf numFmtId="1" fontId="21" fillId="0" borderId="0" xfId="483" applyNumberFormat="1" applyFont="1" applyFill="1" applyBorder="1" applyAlignment="1" applyProtection="1">
      <alignment horizontal="right"/>
      <protection locked="0"/>
    </xf>
    <xf numFmtId="1" fontId="45" fillId="0" borderId="0" xfId="483" applyNumberFormat="1" applyFont="1" applyFill="1" applyAlignment="1" applyProtection="1">
      <alignment horizontal="center"/>
      <protection locked="0"/>
    </xf>
    <xf numFmtId="1" fontId="31" fillId="73" borderId="0" xfId="483" applyNumberFormat="1" applyFont="1" applyFill="1" applyBorder="1" applyAlignment="1" applyProtection="1">
      <alignment horizontal="right"/>
      <protection locked="0"/>
    </xf>
    <xf numFmtId="1" fontId="31" fillId="0" borderId="0" xfId="483" applyNumberFormat="1" applyFont="1" applyFill="1" applyBorder="1" applyAlignment="1" applyProtection="1">
      <alignment horizontal="right"/>
      <protection locked="0"/>
    </xf>
    <xf numFmtId="1" fontId="47" fillId="73" borderId="0" xfId="483" applyNumberFormat="1" applyFont="1" applyFill="1" applyBorder="1" applyAlignment="1" applyProtection="1">
      <protection locked="0"/>
    </xf>
    <xf numFmtId="3" fontId="46" fillId="0" borderId="0" xfId="483" applyNumberFormat="1" applyFont="1" applyFill="1" applyAlignment="1" applyProtection="1">
      <alignment horizontal="center" vertical="center"/>
      <protection locked="0"/>
    </xf>
    <xf numFmtId="3" fontId="46" fillId="0" borderId="0" xfId="48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483" applyNumberFormat="1" applyFont="1" applyFill="1" applyBorder="1" applyAlignment="1" applyProtection="1">
      <alignment horizontal="left" wrapText="1" shrinkToFit="1"/>
      <protection locked="0"/>
    </xf>
    <xf numFmtId="1" fontId="48" fillId="0" borderId="0" xfId="483" applyNumberFormat="1" applyFont="1" applyFill="1" applyBorder="1" applyAlignment="1" applyProtection="1">
      <protection locked="0"/>
    </xf>
    <xf numFmtId="1" fontId="44" fillId="0" borderId="0" xfId="483" applyNumberFormat="1" applyFont="1" applyFill="1" applyAlignment="1" applyProtection="1">
      <alignment horizontal="left"/>
      <protection locked="0"/>
    </xf>
    <xf numFmtId="1" fontId="44" fillId="0" borderId="0" xfId="483" applyNumberFormat="1" applyFont="1" applyFill="1" applyBorder="1" applyProtection="1">
      <protection locked="0"/>
    </xf>
    <xf numFmtId="1" fontId="44" fillId="0" borderId="0" xfId="483" applyNumberFormat="1" applyFont="1" applyFill="1" applyBorder="1" applyAlignment="1" applyProtection="1">
      <alignment horizontal="center" vertical="center"/>
      <protection locked="0"/>
    </xf>
    <xf numFmtId="3" fontId="52" fillId="0" borderId="3" xfId="483" applyNumberFormat="1" applyFont="1" applyFill="1" applyBorder="1" applyAlignment="1" applyProtection="1">
      <alignment horizontal="center" vertical="center"/>
      <protection locked="0"/>
    </xf>
    <xf numFmtId="1" fontId="52" fillId="0" borderId="3" xfId="483" applyNumberFormat="1" applyFont="1" applyFill="1" applyBorder="1" applyAlignment="1" applyProtection="1">
      <alignment horizontal="center" vertical="center"/>
      <protection locked="0"/>
    </xf>
    <xf numFmtId="1" fontId="53" fillId="0" borderId="3" xfId="483" applyNumberFormat="1" applyFont="1" applyFill="1" applyBorder="1" applyAlignment="1" applyProtection="1">
      <alignment horizontal="center" vertical="center"/>
    </xf>
    <xf numFmtId="3" fontId="53" fillId="0" borderId="3" xfId="483" applyNumberFormat="1" applyFont="1" applyFill="1" applyBorder="1" applyAlignment="1" applyProtection="1">
      <alignment horizontal="center" vertical="center"/>
    </xf>
    <xf numFmtId="1" fontId="53" fillId="0" borderId="0" xfId="483" applyNumberFormat="1" applyFont="1" applyFill="1" applyBorder="1" applyAlignment="1" applyProtection="1">
      <alignment horizontal="center" vertical="center"/>
      <protection locked="0"/>
    </xf>
    <xf numFmtId="1" fontId="21" fillId="0" borderId="3" xfId="484" applyNumberFormat="1" applyFont="1" applyFill="1" applyBorder="1" applyProtection="1">
      <protection locked="0"/>
    </xf>
    <xf numFmtId="1" fontId="21" fillId="0" borderId="3" xfId="484" applyNumberFormat="1" applyFont="1" applyFill="1" applyBorder="1" applyAlignment="1" applyProtection="1">
      <alignment vertical="center"/>
      <protection locked="0"/>
    </xf>
    <xf numFmtId="1" fontId="20" fillId="0" borderId="0" xfId="483" applyNumberFormat="1" applyFont="1" applyFill="1" applyBorder="1" applyProtection="1">
      <protection locked="0"/>
    </xf>
    <xf numFmtId="1" fontId="49" fillId="0" borderId="0" xfId="483" applyNumberFormat="1" applyFont="1" applyFill="1" applyBorder="1" applyAlignment="1" applyProtection="1">
      <protection locked="0"/>
    </xf>
    <xf numFmtId="1" fontId="20" fillId="0" borderId="0" xfId="483" applyNumberFormat="1" applyFont="1" applyFill="1" applyBorder="1" applyAlignment="1" applyProtection="1">
      <alignment horizontal="center" vertical="center"/>
      <protection locked="0"/>
    </xf>
    <xf numFmtId="1" fontId="50" fillId="0" borderId="0" xfId="483" applyNumberFormat="1" applyFont="1" applyFill="1" applyBorder="1" applyAlignment="1" applyProtection="1">
      <alignment horizontal="center" vertical="center"/>
      <protection locked="0"/>
    </xf>
    <xf numFmtId="0" fontId="20" fillId="0" borderId="0" xfId="485" applyFont="1"/>
    <xf numFmtId="0" fontId="44" fillId="0" borderId="0" xfId="485" applyFont="1"/>
    <xf numFmtId="0" fontId="48" fillId="0" borderId="0" xfId="485" applyFont="1" applyFill="1" applyAlignment="1"/>
    <xf numFmtId="0" fontId="48" fillId="0" borderId="0" xfId="485" applyFont="1" applyFill="1" applyAlignment="1">
      <alignment horizontal="center"/>
    </xf>
    <xf numFmtId="0" fontId="56" fillId="0" borderId="3" xfId="480" applyFont="1" applyFill="1" applyBorder="1" applyAlignment="1">
      <alignment horizontal="center" vertical="center" wrapText="1"/>
    </xf>
    <xf numFmtId="0" fontId="56" fillId="0" borderId="19" xfId="480" applyFont="1" applyFill="1" applyBorder="1" applyAlignment="1">
      <alignment horizontal="center" vertical="center" wrapText="1"/>
    </xf>
    <xf numFmtId="0" fontId="56" fillId="0" borderId="19" xfId="485" applyFont="1" applyBorder="1" applyAlignment="1">
      <alignment horizontal="center" vertical="center" wrapText="1"/>
    </xf>
    <xf numFmtId="0" fontId="45" fillId="0" borderId="19" xfId="485" applyFont="1" applyBorder="1" applyAlignment="1">
      <alignment horizontal="center" vertical="center" wrapText="1"/>
    </xf>
    <xf numFmtId="0" fontId="45" fillId="73" borderId="3" xfId="485" applyFont="1" applyFill="1" applyBorder="1" applyAlignment="1">
      <alignment horizontal="center" vertical="center" wrapText="1"/>
    </xf>
    <xf numFmtId="0" fontId="31" fillId="0" borderId="0" xfId="486" applyFont="1" applyAlignment="1">
      <alignment vertical="center" wrapText="1"/>
    </xf>
    <xf numFmtId="0" fontId="21" fillId="0" borderId="3" xfId="486" applyFont="1" applyBorder="1" applyAlignment="1">
      <alignment horizontal="center" vertical="center" wrapText="1"/>
    </xf>
    <xf numFmtId="0" fontId="21" fillId="0" borderId="3" xfId="486" applyFont="1" applyFill="1" applyBorder="1" applyAlignment="1">
      <alignment horizontal="center" vertical="center" wrapText="1"/>
    </xf>
    <xf numFmtId="0" fontId="54" fillId="0" borderId="0" xfId="486" applyFont="1" applyAlignment="1">
      <alignment vertical="center" wrapText="1"/>
    </xf>
    <xf numFmtId="0" fontId="56" fillId="66" borderId="3" xfId="486" applyFont="1" applyFill="1" applyBorder="1" applyAlignment="1">
      <alignment vertical="center" wrapText="1"/>
    </xf>
    <xf numFmtId="168" fontId="49" fillId="0" borderId="0" xfId="486" applyNumberFormat="1" applyFont="1" applyAlignment="1">
      <alignment vertical="center" wrapText="1"/>
    </xf>
    <xf numFmtId="0" fontId="49" fillId="0" borderId="0" xfId="486" applyFont="1" applyAlignment="1">
      <alignment vertical="center" wrapText="1"/>
    </xf>
    <xf numFmtId="0" fontId="56" fillId="0" borderId="3" xfId="485" applyFont="1" applyBorder="1" applyAlignment="1">
      <alignment horizontal="left" vertical="center" wrapText="1"/>
    </xf>
    <xf numFmtId="0" fontId="56" fillId="0" borderId="3" xfId="486" applyFont="1" applyBorder="1" applyAlignment="1">
      <alignment vertical="center" wrapText="1"/>
    </xf>
    <xf numFmtId="0" fontId="20" fillId="0" borderId="0" xfId="486" applyFont="1" applyAlignment="1">
      <alignment vertical="center" wrapText="1"/>
    </xf>
    <xf numFmtId="0" fontId="56" fillId="0" borderId="3" xfId="480" applyFont="1" applyBorder="1" applyAlignment="1">
      <alignment vertical="center" wrapText="1"/>
    </xf>
    <xf numFmtId="0" fontId="20" fillId="73" borderId="0" xfId="485" applyFont="1" applyFill="1"/>
    <xf numFmtId="1" fontId="62" fillId="0" borderId="0" xfId="483" applyNumberFormat="1" applyFont="1" applyFill="1" applyBorder="1" applyAlignment="1" applyProtection="1">
      <alignment horizontal="center" vertical="center"/>
      <protection locked="0"/>
    </xf>
    <xf numFmtId="1" fontId="63" fillId="0" borderId="0" xfId="483" applyNumberFormat="1" applyFont="1" applyFill="1" applyBorder="1" applyAlignment="1" applyProtection="1">
      <alignment horizontal="center" vertical="center"/>
      <protection locked="0"/>
    </xf>
    <xf numFmtId="3" fontId="64" fillId="0" borderId="3" xfId="480" applyNumberFormat="1" applyFont="1" applyBorder="1" applyAlignment="1">
      <alignment horizontal="center" vertical="center" wrapText="1"/>
    </xf>
    <xf numFmtId="3" fontId="64" fillId="0" borderId="3" xfId="480" applyNumberFormat="1" applyFont="1" applyFill="1" applyBorder="1" applyAlignment="1">
      <alignment horizontal="center" vertical="center" wrapText="1"/>
    </xf>
    <xf numFmtId="168" fontId="64" fillId="0" borderId="3" xfId="480" applyNumberFormat="1" applyFont="1" applyFill="1" applyBorder="1" applyAlignment="1">
      <alignment horizontal="center" vertical="center" wrapText="1"/>
    </xf>
    <xf numFmtId="169" fontId="64" fillId="0" borderId="3" xfId="480" applyNumberFormat="1" applyFont="1" applyFill="1" applyBorder="1" applyAlignment="1">
      <alignment horizontal="center" vertical="center"/>
    </xf>
    <xf numFmtId="3" fontId="64" fillId="66" borderId="3" xfId="486" applyNumberFormat="1" applyFont="1" applyFill="1" applyBorder="1" applyAlignment="1">
      <alignment horizontal="center" vertical="center" wrapText="1"/>
    </xf>
    <xf numFmtId="3" fontId="64" fillId="0" borderId="3" xfId="485" applyNumberFormat="1" applyFont="1" applyBorder="1" applyAlignment="1">
      <alignment horizontal="center" vertical="center" wrapText="1"/>
    </xf>
    <xf numFmtId="3" fontId="64" fillId="0" borderId="3" xfId="486" applyNumberFormat="1" applyFont="1" applyBorder="1" applyAlignment="1">
      <alignment horizontal="center" vertical="center" wrapText="1"/>
    </xf>
    <xf numFmtId="3" fontId="65" fillId="0" borderId="3" xfId="487" applyNumberFormat="1" applyFont="1" applyFill="1" applyBorder="1" applyAlignment="1">
      <alignment horizontal="center" vertical="center"/>
    </xf>
    <xf numFmtId="3" fontId="65" fillId="0" borderId="20" xfId="487" applyNumberFormat="1" applyFont="1" applyFill="1" applyBorder="1" applyAlignment="1">
      <alignment horizontal="center" vertical="center"/>
    </xf>
    <xf numFmtId="1" fontId="66" fillId="0" borderId="3" xfId="484" applyNumberFormat="1" applyFont="1" applyFill="1" applyBorder="1" applyProtection="1">
      <protection locked="0"/>
    </xf>
    <xf numFmtId="168" fontId="67" fillId="0" borderId="3" xfId="483" applyNumberFormat="1" applyFont="1" applyFill="1" applyBorder="1" applyAlignment="1" applyProtection="1">
      <alignment horizontal="center" vertical="center"/>
    </xf>
    <xf numFmtId="3" fontId="65" fillId="73" borderId="3" xfId="483" applyNumberFormat="1" applyFont="1" applyFill="1" applyBorder="1" applyAlignment="1" applyProtection="1">
      <alignment horizontal="center" vertical="center"/>
      <protection locked="0"/>
    </xf>
    <xf numFmtId="3" fontId="65" fillId="73" borderId="20" xfId="483" applyNumberFormat="1" applyFont="1" applyFill="1" applyBorder="1" applyAlignment="1" applyProtection="1">
      <alignment horizontal="center" vertical="center"/>
      <protection locked="0"/>
    </xf>
    <xf numFmtId="3" fontId="65" fillId="73" borderId="3" xfId="483" applyNumberFormat="1" applyFont="1" applyFill="1" applyBorder="1" applyAlignment="1" applyProtection="1">
      <alignment horizontal="center" vertical="center"/>
    </xf>
    <xf numFmtId="3" fontId="64" fillId="73" borderId="3" xfId="485" applyNumberFormat="1" applyFont="1" applyFill="1" applyBorder="1" applyAlignment="1">
      <alignment horizontal="center" vertical="center" wrapText="1"/>
    </xf>
    <xf numFmtId="168" fontId="64" fillId="73" borderId="3" xfId="485" applyNumberFormat="1" applyFont="1" applyFill="1" applyBorder="1" applyAlignment="1">
      <alignment horizontal="center" vertical="center" wrapText="1"/>
    </xf>
    <xf numFmtId="3" fontId="64" fillId="0" borderId="3" xfId="485" applyNumberFormat="1" applyFont="1" applyFill="1" applyBorder="1" applyAlignment="1">
      <alignment horizontal="center" vertical="center" wrapText="1"/>
    </xf>
    <xf numFmtId="168" fontId="68" fillId="73" borderId="3" xfId="485" applyNumberFormat="1" applyFont="1" applyFill="1" applyBorder="1" applyAlignment="1">
      <alignment horizontal="center" vertical="center" wrapText="1"/>
    </xf>
    <xf numFmtId="168" fontId="67" fillId="73" borderId="3" xfId="483" applyNumberFormat="1" applyFont="1" applyFill="1" applyBorder="1" applyAlignment="1" applyProtection="1">
      <alignment horizontal="center" vertical="center"/>
    </xf>
    <xf numFmtId="1" fontId="69" fillId="73" borderId="0" xfId="483" applyNumberFormat="1" applyFont="1" applyFill="1" applyBorder="1" applyProtection="1">
      <protection locked="0"/>
    </xf>
    <xf numFmtId="1" fontId="69" fillId="73" borderId="0" xfId="483" applyNumberFormat="1" applyFont="1" applyFill="1" applyBorder="1" applyAlignment="1" applyProtection="1">
      <alignment horizontal="center" vertical="center"/>
      <protection locked="0"/>
    </xf>
    <xf numFmtId="1" fontId="69" fillId="73" borderId="0" xfId="483" applyNumberFormat="1" applyFont="1" applyFill="1" applyProtection="1">
      <protection locked="0"/>
    </xf>
    <xf numFmtId="1" fontId="69" fillId="73" borderId="0" xfId="483" applyNumberFormat="1" applyFont="1" applyFill="1" applyBorder="1" applyAlignment="1" applyProtection="1">
      <alignment horizontal="center"/>
      <protection locked="0"/>
    </xf>
    <xf numFmtId="1" fontId="70" fillId="73" borderId="0" xfId="483" applyNumberFormat="1" applyFont="1" applyFill="1" applyBorder="1" applyAlignment="1" applyProtection="1">
      <alignment horizontal="center" vertical="center"/>
      <protection locked="0"/>
    </xf>
    <xf numFmtId="1" fontId="69" fillId="73" borderId="0" xfId="483" applyNumberFormat="1" applyFont="1" applyFill="1" applyBorder="1" applyAlignment="1" applyProtection="1">
      <alignment horizontal="right"/>
      <protection locked="0"/>
    </xf>
    <xf numFmtId="3" fontId="62" fillId="73" borderId="3" xfId="483" applyNumberFormat="1" applyFont="1" applyFill="1" applyBorder="1" applyAlignment="1" applyProtection="1">
      <alignment horizontal="center" vertical="center" wrapText="1" shrinkToFit="1"/>
    </xf>
    <xf numFmtId="1" fontId="69" fillId="0" borderId="0" xfId="483" applyNumberFormat="1" applyFont="1" applyFill="1" applyProtection="1">
      <protection locked="0"/>
    </xf>
    <xf numFmtId="1" fontId="71" fillId="0" borderId="0" xfId="483" applyNumberFormat="1" applyFont="1" applyFill="1" applyBorder="1" applyProtection="1">
      <protection locked="0"/>
    </xf>
    <xf numFmtId="1" fontId="69" fillId="0" borderId="0" xfId="483" applyNumberFormat="1" applyFont="1" applyFill="1" applyBorder="1" applyProtection="1">
      <protection locked="0"/>
    </xf>
    <xf numFmtId="1" fontId="72" fillId="73" borderId="0" xfId="483" applyNumberFormat="1" applyFont="1" applyFill="1" applyBorder="1" applyAlignment="1" applyProtection="1">
      <protection locked="0"/>
    </xf>
    <xf numFmtId="1" fontId="72" fillId="0" borderId="0" xfId="483" applyNumberFormat="1" applyFont="1" applyFill="1" applyBorder="1" applyAlignment="1" applyProtection="1">
      <protection locked="0"/>
    </xf>
    <xf numFmtId="1" fontId="69" fillId="0" borderId="0" xfId="483" applyNumberFormat="1" applyFont="1" applyFill="1" applyBorder="1" applyAlignment="1" applyProtection="1">
      <alignment horizontal="center" vertical="center"/>
      <protection locked="0"/>
    </xf>
    <xf numFmtId="1" fontId="69" fillId="0" borderId="0" xfId="483" applyNumberFormat="1" applyFont="1" applyFill="1" applyBorder="1" applyAlignment="1" applyProtection="1">
      <alignment horizontal="right"/>
      <protection locked="0"/>
    </xf>
    <xf numFmtId="1" fontId="73" fillId="0" borderId="0" xfId="483" applyNumberFormat="1" applyFont="1" applyFill="1" applyBorder="1" applyAlignment="1" applyProtection="1">
      <alignment horizontal="right"/>
      <protection locked="0"/>
    </xf>
    <xf numFmtId="3" fontId="74" fillId="0" borderId="3" xfId="487" applyNumberFormat="1" applyFont="1" applyFill="1" applyBorder="1" applyAlignment="1">
      <alignment horizontal="center" vertical="center"/>
    </xf>
    <xf numFmtId="3" fontId="74" fillId="73" borderId="3" xfId="483" applyNumberFormat="1" applyFont="1" applyFill="1" applyBorder="1" applyAlignment="1" applyProtection="1">
      <alignment horizontal="center" vertical="center"/>
      <protection locked="0"/>
    </xf>
    <xf numFmtId="3" fontId="74" fillId="73" borderId="3" xfId="483" applyNumberFormat="1" applyFont="1" applyFill="1" applyBorder="1" applyAlignment="1" applyProtection="1">
      <alignment horizontal="center" vertical="center"/>
    </xf>
    <xf numFmtId="1" fontId="75" fillId="0" borderId="0" xfId="483" applyNumberFormat="1" applyFont="1" applyFill="1" applyProtection="1">
      <protection locked="0"/>
    </xf>
    <xf numFmtId="1" fontId="65" fillId="0" borderId="0" xfId="483" applyNumberFormat="1" applyFont="1" applyFill="1" applyProtection="1">
      <protection locked="0"/>
    </xf>
    <xf numFmtId="1" fontId="76" fillId="0" borderId="3" xfId="483" applyNumberFormat="1" applyFont="1" applyFill="1" applyBorder="1" applyAlignment="1" applyProtection="1">
      <alignment horizontal="center" vertical="center"/>
      <protection locked="0"/>
    </xf>
    <xf numFmtId="1" fontId="76" fillId="73" borderId="3" xfId="483" applyNumberFormat="1" applyFont="1" applyFill="1" applyBorder="1" applyAlignment="1" applyProtection="1">
      <alignment horizontal="center" vertical="center" wrapText="1"/>
      <protection locked="0"/>
    </xf>
    <xf numFmtId="3" fontId="77" fillId="0" borderId="3" xfId="483" applyNumberFormat="1" applyFont="1" applyFill="1" applyBorder="1" applyAlignment="1" applyProtection="1">
      <alignment horizontal="center" vertical="center"/>
    </xf>
    <xf numFmtId="1" fontId="65" fillId="73" borderId="0" xfId="483" applyNumberFormat="1" applyFont="1" applyFill="1" applyBorder="1" applyAlignment="1" applyProtection="1">
      <alignment horizontal="right"/>
      <protection locked="0"/>
    </xf>
    <xf numFmtId="1" fontId="65" fillId="0" borderId="0" xfId="483" applyNumberFormat="1" applyFont="1" applyFill="1" applyBorder="1" applyAlignment="1" applyProtection="1">
      <alignment horizontal="right"/>
      <protection locked="0"/>
    </xf>
    <xf numFmtId="1" fontId="78" fillId="0" borderId="0" xfId="483" applyNumberFormat="1" applyFont="1" applyFill="1" applyBorder="1" applyAlignment="1" applyProtection="1">
      <alignment horizontal="right"/>
      <protection locked="0"/>
    </xf>
    <xf numFmtId="1" fontId="75" fillId="73" borderId="0" xfId="483" applyNumberFormat="1" applyFont="1" applyFill="1" applyBorder="1" applyAlignment="1" applyProtection="1">
      <alignment horizontal="right"/>
      <protection locked="0"/>
    </xf>
    <xf numFmtId="1" fontId="75" fillId="0" borderId="0" xfId="483" applyNumberFormat="1" applyFont="1" applyFill="1" applyBorder="1" applyAlignment="1" applyProtection="1">
      <alignment horizontal="right"/>
      <protection locked="0"/>
    </xf>
    <xf numFmtId="1" fontId="75" fillId="73" borderId="0" xfId="483" applyNumberFormat="1" applyFont="1" applyFill="1" applyBorder="1" applyAlignment="1" applyProtection="1">
      <alignment horizontal="center"/>
      <protection locked="0"/>
    </xf>
    <xf numFmtId="1" fontId="79" fillId="0" borderId="0" xfId="483" applyNumberFormat="1" applyFont="1" applyFill="1" applyBorder="1" applyAlignment="1" applyProtection="1">
      <protection locked="0"/>
    </xf>
    <xf numFmtId="1" fontId="79" fillId="73" borderId="0" xfId="483" applyNumberFormat="1" applyFont="1" applyFill="1" applyBorder="1" applyAlignment="1" applyProtection="1">
      <protection locked="0"/>
    </xf>
    <xf numFmtId="1" fontId="80" fillId="0" borderId="0" xfId="483" applyNumberFormat="1" applyFont="1" applyFill="1" applyAlignment="1" applyProtection="1">
      <alignment horizontal="center"/>
      <protection locked="0"/>
    </xf>
    <xf numFmtId="1" fontId="32" fillId="0" borderId="0" xfId="483" applyNumberFormat="1" applyFont="1" applyFill="1" applyBorder="1" applyAlignment="1" applyProtection="1">
      <alignment horizontal="center" vertical="center"/>
      <protection locked="0"/>
    </xf>
    <xf numFmtId="1" fontId="20" fillId="0" borderId="0" xfId="483" applyNumberFormat="1" applyFont="1" applyFill="1" applyBorder="1" applyAlignment="1" applyProtection="1">
      <alignment horizontal="right"/>
      <protection locked="0"/>
    </xf>
    <xf numFmtId="1" fontId="70" fillId="0" borderId="0" xfId="483" applyNumberFormat="1" applyFont="1" applyFill="1" applyBorder="1" applyAlignment="1" applyProtection="1">
      <alignment horizontal="center" vertical="center"/>
      <protection locked="0"/>
    </xf>
    <xf numFmtId="0" fontId="32" fillId="0" borderId="0" xfId="485" applyFont="1" applyFill="1" applyAlignment="1">
      <alignment horizontal="center" vertical="center" wrapText="1"/>
    </xf>
    <xf numFmtId="0" fontId="55" fillId="0" borderId="0" xfId="485" applyFont="1" applyFill="1" applyAlignment="1">
      <alignment horizontal="center"/>
    </xf>
    <xf numFmtId="0" fontId="57" fillId="0" borderId="21" xfId="486" applyFont="1" applyBorder="1" applyAlignment="1">
      <alignment horizontal="center" vertical="center" wrapText="1"/>
    </xf>
    <xf numFmtId="0" fontId="56" fillId="0" borderId="22" xfId="486" applyFont="1" applyBorder="1" applyAlignment="1">
      <alignment horizontal="center" vertical="center" wrapText="1"/>
    </xf>
    <xf numFmtId="0" fontId="56" fillId="0" borderId="23" xfId="486" applyFont="1" applyBorder="1" applyAlignment="1">
      <alignment horizontal="center" vertical="center" wrapText="1"/>
    </xf>
    <xf numFmtId="1" fontId="32" fillId="0" borderId="0" xfId="483" applyNumberFormat="1" applyFont="1" applyFill="1" applyAlignment="1" applyProtection="1">
      <alignment horizontal="center" vertical="center" wrapText="1"/>
      <protection locked="0"/>
    </xf>
    <xf numFmtId="1" fontId="80" fillId="0" borderId="0" xfId="483" applyNumberFormat="1" applyFont="1" applyFill="1" applyBorder="1" applyAlignment="1" applyProtection="1">
      <alignment horizontal="center"/>
      <protection locked="0"/>
    </xf>
    <xf numFmtId="1" fontId="51" fillId="0" borderId="3" xfId="483" applyNumberFormat="1" applyFont="1" applyFill="1" applyBorder="1" applyAlignment="1" applyProtection="1">
      <alignment horizontal="left"/>
      <protection locked="0"/>
    </xf>
    <xf numFmtId="1" fontId="78" fillId="0" borderId="24" xfId="484" applyNumberFormat="1" applyFont="1" applyFill="1" applyBorder="1" applyAlignment="1" applyProtection="1">
      <alignment horizontal="center" vertical="center" wrapText="1"/>
    </xf>
    <xf numFmtId="1" fontId="78" fillId="0" borderId="25" xfId="484" applyNumberFormat="1" applyFont="1" applyFill="1" applyBorder="1" applyAlignment="1" applyProtection="1">
      <alignment horizontal="center" vertical="center" wrapText="1"/>
    </xf>
    <xf numFmtId="1" fontId="78" fillId="0" borderId="26" xfId="484" applyNumberFormat="1" applyFont="1" applyFill="1" applyBorder="1" applyAlignment="1" applyProtection="1">
      <alignment horizontal="center" vertical="center" wrapText="1"/>
    </xf>
    <xf numFmtId="1" fontId="21" fillId="0" borderId="21" xfId="483" applyNumberFormat="1" applyFont="1" applyFill="1" applyBorder="1" applyAlignment="1" applyProtection="1">
      <alignment horizontal="center" vertical="center" wrapText="1"/>
      <protection locked="0"/>
    </xf>
    <xf numFmtId="1" fontId="21" fillId="0" borderId="22" xfId="483" applyNumberFormat="1" applyFont="1" applyFill="1" applyBorder="1" applyAlignment="1" applyProtection="1">
      <alignment horizontal="center" vertical="center" wrapText="1"/>
      <protection locked="0"/>
    </xf>
    <xf numFmtId="1" fontId="21" fillId="0" borderId="23" xfId="483" applyNumberFormat="1" applyFont="1" applyFill="1" applyBorder="1" applyAlignment="1" applyProtection="1">
      <alignment horizontal="center" vertical="center" wrapText="1"/>
      <protection locked="0"/>
    </xf>
    <xf numFmtId="1" fontId="78" fillId="0" borderId="24" xfId="483" applyNumberFormat="1" applyFont="1" applyFill="1" applyBorder="1" applyAlignment="1" applyProtection="1">
      <alignment horizontal="center" vertical="center" wrapText="1"/>
    </xf>
    <xf numFmtId="1" fontId="78" fillId="0" borderId="25" xfId="483" applyNumberFormat="1" applyFont="1" applyFill="1" applyBorder="1" applyAlignment="1" applyProtection="1">
      <alignment horizontal="center" vertical="center" wrapText="1"/>
    </xf>
    <xf numFmtId="1" fontId="78" fillId="0" borderId="26" xfId="483" applyNumberFormat="1" applyFont="1" applyFill="1" applyBorder="1" applyAlignment="1" applyProtection="1">
      <alignment horizontal="center" vertical="center" wrapText="1"/>
    </xf>
    <xf numFmtId="1" fontId="21" fillId="0" borderId="24" xfId="483" applyNumberFormat="1" applyFont="1" applyFill="1" applyBorder="1" applyAlignment="1" applyProtection="1">
      <alignment horizontal="center" vertical="center" wrapText="1"/>
    </xf>
    <xf numFmtId="1" fontId="21" fillId="0" borderId="25" xfId="483" applyNumberFormat="1" applyFont="1" applyFill="1" applyBorder="1" applyAlignment="1" applyProtection="1">
      <alignment horizontal="center" vertical="center" wrapText="1"/>
    </xf>
    <xf numFmtId="1" fontId="21" fillId="0" borderId="26" xfId="483" applyNumberFormat="1" applyFont="1" applyFill="1" applyBorder="1" applyAlignment="1" applyProtection="1">
      <alignment horizontal="center" vertical="center" wrapText="1"/>
    </xf>
    <xf numFmtId="1" fontId="32" fillId="0" borderId="0" xfId="483" applyNumberFormat="1" applyFont="1" applyFill="1" applyBorder="1" applyAlignment="1" applyProtection="1">
      <alignment horizontal="center" vertical="center"/>
      <protection locked="0"/>
    </xf>
    <xf numFmtId="1" fontId="20" fillId="73" borderId="0" xfId="483" applyNumberFormat="1" applyFont="1" applyFill="1" applyBorder="1" applyAlignment="1" applyProtection="1">
      <alignment horizontal="right"/>
      <protection locked="0"/>
    </xf>
  </cellXfs>
  <cellStyles count="537">
    <cellStyle name=" 1" xfId="1"/>
    <cellStyle name=" 1 2" xfId="2"/>
    <cellStyle name="20% - Accent1" xfId="3"/>
    <cellStyle name="20% - Accent1 2" xfId="4"/>
    <cellStyle name="20% - Accent1_П_1" xfId="5"/>
    <cellStyle name="20% - Accent2" xfId="6"/>
    <cellStyle name="20% - Accent2 2" xfId="7"/>
    <cellStyle name="20% - Accent2_П_1" xfId="8"/>
    <cellStyle name="20% - Accent3" xfId="9"/>
    <cellStyle name="20% - Accent3 2" xfId="10"/>
    <cellStyle name="20% - Accent3_П_1" xfId="11"/>
    <cellStyle name="20% - Accent4" xfId="12"/>
    <cellStyle name="20% - Accent4 2" xfId="13"/>
    <cellStyle name="20% - Accent4_П_1" xfId="14"/>
    <cellStyle name="20% - Accent5" xfId="15"/>
    <cellStyle name="20% - Accent5 2" xfId="16"/>
    <cellStyle name="20% - Accent5_П_1" xfId="17"/>
    <cellStyle name="20% - Accent6" xfId="18"/>
    <cellStyle name="20% - Accent6 2" xfId="19"/>
    <cellStyle name="20% - Accent6_П_1" xfId="20"/>
    <cellStyle name="20% - Акцент1" xfId="21"/>
    <cellStyle name="20% — акцент1" xfId="22"/>
    <cellStyle name="20% - Акцент1 2" xfId="23"/>
    <cellStyle name="20% — акцент1 2" xfId="24"/>
    <cellStyle name="20% - Акцент1 3" xfId="25"/>
    <cellStyle name="20% — акцент1 3" xfId="26"/>
    <cellStyle name="20% - Акцент1 4" xfId="27"/>
    <cellStyle name="20% - Акцент1 5" xfId="28"/>
    <cellStyle name="20% - Акцент1_16 " xfId="29"/>
    <cellStyle name="20% - Акцент2" xfId="30"/>
    <cellStyle name="20% — акцент2" xfId="31"/>
    <cellStyle name="20% - Акцент2 2" xfId="32"/>
    <cellStyle name="20% — акцент2 2" xfId="33"/>
    <cellStyle name="20% - Акцент2 3" xfId="34"/>
    <cellStyle name="20% — акцент2 3" xfId="35"/>
    <cellStyle name="20% - Акцент2 4" xfId="36"/>
    <cellStyle name="20% - Акцент2 5" xfId="37"/>
    <cellStyle name="20% - Акцент2_16 " xfId="38"/>
    <cellStyle name="20% - Акцент3" xfId="39"/>
    <cellStyle name="20% — акцент3" xfId="40"/>
    <cellStyle name="20% - Акцент3 2" xfId="41"/>
    <cellStyle name="20% — акцент3 2" xfId="42"/>
    <cellStyle name="20% - Акцент3 3" xfId="43"/>
    <cellStyle name="20% — акцент3 3" xfId="44"/>
    <cellStyle name="20% - Акцент3 4" xfId="45"/>
    <cellStyle name="20% - Акцент3 5" xfId="46"/>
    <cellStyle name="20% - Акцент3_16 " xfId="47"/>
    <cellStyle name="20% - Акцент4" xfId="48"/>
    <cellStyle name="20% — акцент4" xfId="49"/>
    <cellStyle name="20% - Акцент4 2" xfId="50"/>
    <cellStyle name="20% — акцент4 2" xfId="51"/>
    <cellStyle name="20% - Акцент4 3" xfId="52"/>
    <cellStyle name="20% — акцент4 3" xfId="53"/>
    <cellStyle name="20% - Акцент4 4" xfId="54"/>
    <cellStyle name="20% - Акцент4 5" xfId="55"/>
    <cellStyle name="20% - Акцент4_16 " xfId="56"/>
    <cellStyle name="20% - Акцент5" xfId="57"/>
    <cellStyle name="20% — акцент5" xfId="58"/>
    <cellStyle name="20% - Акцент5 2" xfId="59"/>
    <cellStyle name="20% — акцент5 2" xfId="60"/>
    <cellStyle name="20% - Акцент5 3" xfId="61"/>
    <cellStyle name="20% - Акцент5 4" xfId="62"/>
    <cellStyle name="20% - Акцент5 5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16 " xfId="72"/>
    <cellStyle name="20% – Акцентування1" xfId="73"/>
    <cellStyle name="20% – Акцентування1 2" xfId="74"/>
    <cellStyle name="20% – Акцентування2" xfId="75"/>
    <cellStyle name="20% – Акцентування2 2" xfId="76"/>
    <cellStyle name="20% – Акцентування3" xfId="77"/>
    <cellStyle name="20% – Акцентування3 2" xfId="78"/>
    <cellStyle name="20% – Акцентування4" xfId="79"/>
    <cellStyle name="20% – Акцентування4 2" xfId="80"/>
    <cellStyle name="20% – Акцентування5" xfId="81"/>
    <cellStyle name="20% – Акцентування5 2" xfId="82"/>
    <cellStyle name="20% – Акцентування6" xfId="83"/>
    <cellStyle name="20% – Акцентування6 2" xfId="84"/>
    <cellStyle name="40% - Accent1" xfId="85"/>
    <cellStyle name="40% - Accent1 2" xfId="86"/>
    <cellStyle name="40% - Accent1_П_1" xfId="87"/>
    <cellStyle name="40% - Accent2" xfId="88"/>
    <cellStyle name="40% - Accent2 2" xfId="89"/>
    <cellStyle name="40% - Accent2_П_1" xfId="90"/>
    <cellStyle name="40% - Accent3" xfId="91"/>
    <cellStyle name="40% - Accent3 2" xfId="92"/>
    <cellStyle name="40% - Accent3_П_1" xfId="93"/>
    <cellStyle name="40% - Accent4" xfId="94"/>
    <cellStyle name="40% - Accent4 2" xfId="95"/>
    <cellStyle name="40% - Accent4_П_1" xfId="96"/>
    <cellStyle name="40% - Accent5" xfId="97"/>
    <cellStyle name="40% - Accent5 2" xfId="98"/>
    <cellStyle name="40% - Accent5_П_1" xfId="99"/>
    <cellStyle name="40% - Accent6" xfId="100"/>
    <cellStyle name="40% - Accent6 2" xfId="101"/>
    <cellStyle name="40% - Accent6_П_1" xfId="102"/>
    <cellStyle name="40% - Акцент1" xfId="103"/>
    <cellStyle name="40% — акцент1" xfId="104"/>
    <cellStyle name="40% - Акцент1 2" xfId="105"/>
    <cellStyle name="40% — акцент1 2" xfId="106"/>
    <cellStyle name="40% - Акцент1 3" xfId="107"/>
    <cellStyle name="40% — акцент1 3" xfId="108"/>
    <cellStyle name="40% - Акцент1 4" xfId="109"/>
    <cellStyle name="40% - Акцент1 5" xfId="110"/>
    <cellStyle name="40% - Акцент1_16 " xfId="111"/>
    <cellStyle name="40% - Акцент2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- Акцент3" xfId="119"/>
    <cellStyle name="40% — акцент3" xfId="120"/>
    <cellStyle name="40% - Акцент3 2" xfId="121"/>
    <cellStyle name="40% — акцент3 2" xfId="122"/>
    <cellStyle name="40% - Акцент3 3" xfId="123"/>
    <cellStyle name="40% — акцент3 3" xfId="124"/>
    <cellStyle name="40% - Акцент3 4" xfId="125"/>
    <cellStyle name="40% - Акцент3 5" xfId="126"/>
    <cellStyle name="40% - Акцент3_16 " xfId="127"/>
    <cellStyle name="40% - Акцент4" xfId="128"/>
    <cellStyle name="40% — акцент4" xfId="129"/>
    <cellStyle name="40% - Акцент4 2" xfId="130"/>
    <cellStyle name="40% — акцент4 2" xfId="131"/>
    <cellStyle name="40% - Акцент4 3" xfId="132"/>
    <cellStyle name="40% — акцент4 3" xfId="133"/>
    <cellStyle name="40% - Акцент4 4" xfId="134"/>
    <cellStyle name="40% - Акцент4 5" xfId="135"/>
    <cellStyle name="40% - Акцент4_16 " xfId="136"/>
    <cellStyle name="40% - Акцент5" xfId="137"/>
    <cellStyle name="40% — акцент5" xfId="138"/>
    <cellStyle name="40% - Акцент5 2" xfId="139"/>
    <cellStyle name="40% — акцент5 2" xfId="140"/>
    <cellStyle name="40% - Акцент5 3" xfId="141"/>
    <cellStyle name="40% — акцент5 3" xfId="142"/>
    <cellStyle name="40% - Акцент5 4" xfId="143"/>
    <cellStyle name="40% - Акцент5 5" xfId="144"/>
    <cellStyle name="40% - Акцент5_16 " xfId="145"/>
    <cellStyle name="40% - Акцент6" xfId="146"/>
    <cellStyle name="40% — акцент6" xfId="147"/>
    <cellStyle name="40% - Акцент6 2" xfId="148"/>
    <cellStyle name="40% — акцент6 2" xfId="149"/>
    <cellStyle name="40% - Акцент6 3" xfId="150"/>
    <cellStyle name="40% — акцент6 3" xfId="151"/>
    <cellStyle name="40% - Акцент6 4" xfId="152"/>
    <cellStyle name="40% - Акцент6 5" xfId="153"/>
    <cellStyle name="40% - Акцент6_16 " xfId="154"/>
    <cellStyle name="40% – Акцентування1" xfId="155"/>
    <cellStyle name="40% – Акцентування1 2" xfId="156"/>
    <cellStyle name="40% – Акцентування2" xfId="157"/>
    <cellStyle name="40% – Акцентування2 2" xfId="158"/>
    <cellStyle name="40% – Акцентування3" xfId="159"/>
    <cellStyle name="40% – Акцентування3 2" xfId="160"/>
    <cellStyle name="40% – Акцентування4" xfId="161"/>
    <cellStyle name="40% – Акцентування4 2" xfId="162"/>
    <cellStyle name="40% – Акцентування5" xfId="163"/>
    <cellStyle name="40% – Акцентування5 2" xfId="164"/>
    <cellStyle name="40% – Акцентування6" xfId="165"/>
    <cellStyle name="40% – Акцентування6 2" xfId="166"/>
    <cellStyle name="60% - Accent1" xfId="167"/>
    <cellStyle name="60% - Accent1 2" xfId="168"/>
    <cellStyle name="60% - Accent1_П_1" xfId="169"/>
    <cellStyle name="60% - Accent2" xfId="170"/>
    <cellStyle name="60% - Accent2 2" xfId="171"/>
    <cellStyle name="60% - Accent2_П_1" xfId="172"/>
    <cellStyle name="60% - Accent3" xfId="173"/>
    <cellStyle name="60% - Accent3 2" xfId="174"/>
    <cellStyle name="60% - Accent3_П_1" xfId="175"/>
    <cellStyle name="60% - Accent4" xfId="176"/>
    <cellStyle name="60% - Accent4 2" xfId="177"/>
    <cellStyle name="60% - Accent4_П_1" xfId="178"/>
    <cellStyle name="60% - Accent5" xfId="179"/>
    <cellStyle name="60% - Accent5 2" xfId="180"/>
    <cellStyle name="60% - Accent5_П_1" xfId="181"/>
    <cellStyle name="60% - Accent6" xfId="182"/>
    <cellStyle name="60% - Accent6 2" xfId="183"/>
    <cellStyle name="60% - Accent6_П_1" xfId="184"/>
    <cellStyle name="60% - Акцент1" xfId="185"/>
    <cellStyle name="60% — акцент1" xfId="186"/>
    <cellStyle name="60% - Акцент1 2" xfId="187"/>
    <cellStyle name="60% — акцент1 2" xfId="188"/>
    <cellStyle name="60% - Акцент1 3" xfId="189"/>
    <cellStyle name="60% — акцент1 3" xfId="190"/>
    <cellStyle name="60% - Акцент1 4" xfId="191"/>
    <cellStyle name="60% - Акцент1 5" xfId="192"/>
    <cellStyle name="60% - Акцент1_16 " xfId="193"/>
    <cellStyle name="60% - Акцент2" xfId="194"/>
    <cellStyle name="60% — акцент2" xfId="195"/>
    <cellStyle name="60% - Акцент2 2" xfId="196"/>
    <cellStyle name="60% — акцент2 2" xfId="197"/>
    <cellStyle name="60% - Акцент2 3" xfId="198"/>
    <cellStyle name="60% — акцент2 3" xfId="199"/>
    <cellStyle name="60% - Акцент2 4" xfId="200"/>
    <cellStyle name="60% - Акцент2 5" xfId="201"/>
    <cellStyle name="60% - Акцент2_16 " xfId="202"/>
    <cellStyle name="60% - Акцент3" xfId="203"/>
    <cellStyle name="60% — акцент3" xfId="204"/>
    <cellStyle name="60% - Акцент3 2" xfId="205"/>
    <cellStyle name="60% — акцент3 2" xfId="206"/>
    <cellStyle name="60% - Акцент3 3" xfId="207"/>
    <cellStyle name="60% — акцент3 3" xfId="208"/>
    <cellStyle name="60% - Акцент3 4" xfId="209"/>
    <cellStyle name="60% - Акцент3 5" xfId="210"/>
    <cellStyle name="60% - Акцент3_16 " xfId="211"/>
    <cellStyle name="60% - Акцент4" xfId="212"/>
    <cellStyle name="60% — акцент4" xfId="213"/>
    <cellStyle name="60% - Акцент4 2" xfId="214"/>
    <cellStyle name="60% — акцент4 2" xfId="215"/>
    <cellStyle name="60% - Акцент4 3" xfId="216"/>
    <cellStyle name="60% — акцент4 3" xfId="217"/>
    <cellStyle name="60% - Акцент4 4" xfId="218"/>
    <cellStyle name="60% - Акцент4 5" xfId="219"/>
    <cellStyle name="60% - Акцент4_16 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5_16 " xfId="229"/>
    <cellStyle name="60% - Акцент6" xfId="230"/>
    <cellStyle name="60% — акцент6" xfId="231"/>
    <cellStyle name="60% - Акцент6 2" xfId="232"/>
    <cellStyle name="60% — акцент6 2" xfId="233"/>
    <cellStyle name="60% - Акцент6 3" xfId="234"/>
    <cellStyle name="60% — акцент6 3" xfId="235"/>
    <cellStyle name="60% - Акцент6 4" xfId="236"/>
    <cellStyle name="60% - Акцент6 5" xfId="237"/>
    <cellStyle name="60% - Акцент6_16 " xfId="238"/>
    <cellStyle name="60% – Акцентування1" xfId="239"/>
    <cellStyle name="60% – Акцентування1 2" xfId="240"/>
    <cellStyle name="60% – Акцентування2" xfId="241"/>
    <cellStyle name="60% – Акцентування2 2" xfId="242"/>
    <cellStyle name="60% – Акцентування3" xfId="243"/>
    <cellStyle name="60% – Акцентування3 2" xfId="244"/>
    <cellStyle name="60% – Акцентування4" xfId="245"/>
    <cellStyle name="60% – Акцентування4 2" xfId="246"/>
    <cellStyle name="60% – Акцентування5" xfId="247"/>
    <cellStyle name="60% – Акцентування5 2" xfId="248"/>
    <cellStyle name="60% – Акцентування6" xfId="249"/>
    <cellStyle name="60% – Акцентування6 2" xfId="250"/>
    <cellStyle name="Accent1" xfId="251"/>
    <cellStyle name="Accent1 2" xfId="252"/>
    <cellStyle name="Accent1_П_1" xfId="253"/>
    <cellStyle name="Accent2" xfId="254"/>
    <cellStyle name="Accent2 2" xfId="255"/>
    <cellStyle name="Accent2_П_1" xfId="256"/>
    <cellStyle name="Accent3" xfId="257"/>
    <cellStyle name="Accent3 2" xfId="258"/>
    <cellStyle name="Accent3_П_1" xfId="259"/>
    <cellStyle name="Accent4" xfId="260"/>
    <cellStyle name="Accent4 2" xfId="261"/>
    <cellStyle name="Accent4_П_1" xfId="262"/>
    <cellStyle name="Accent5" xfId="263"/>
    <cellStyle name="Accent5 2" xfId="264"/>
    <cellStyle name="Accent5_П_1" xfId="265"/>
    <cellStyle name="Accent6" xfId="266"/>
    <cellStyle name="Accent6 2" xfId="267"/>
    <cellStyle name="Accent6_П_1" xfId="268"/>
    <cellStyle name="Bad" xfId="269"/>
    <cellStyle name="Bad 2" xfId="270"/>
    <cellStyle name="Bad_П_1" xfId="271"/>
    <cellStyle name="Calculation" xfId="272"/>
    <cellStyle name="Calculation 2" xfId="273"/>
    <cellStyle name="Calculation_П_1" xfId="274"/>
    <cellStyle name="Check Cell" xfId="275"/>
    <cellStyle name="Check Cell 2" xfId="276"/>
    <cellStyle name="Check Cell_П_1" xfId="277"/>
    <cellStyle name="Excel Built-in Normal" xfId="278"/>
    <cellStyle name="Explanatory Text" xfId="279"/>
    <cellStyle name="fBlock" xfId="280"/>
    <cellStyle name="fCmp" xfId="281"/>
    <cellStyle name="fEr" xfId="282"/>
    <cellStyle name="fHead" xfId="283"/>
    <cellStyle name="fHead 2" xfId="284"/>
    <cellStyle name="fName" xfId="285"/>
    <cellStyle name="Good" xfId="286"/>
    <cellStyle name="Good 2" xfId="287"/>
    <cellStyle name="Good_П_1" xfId="288"/>
    <cellStyle name="Heading 1" xfId="289"/>
    <cellStyle name="Heading 1 2" xfId="290"/>
    <cellStyle name="Heading 2" xfId="291"/>
    <cellStyle name="Heading 2 2" xfId="292"/>
    <cellStyle name="Heading 3" xfId="293"/>
    <cellStyle name="Heading 3 2" xfId="294"/>
    <cellStyle name="Heading 4" xfId="295"/>
    <cellStyle name="Heading 4 2" xfId="296"/>
    <cellStyle name="Input" xfId="297"/>
    <cellStyle name="Input 2" xfId="298"/>
    <cellStyle name="Input_П_1" xfId="299"/>
    <cellStyle name="Linked Cell" xfId="300"/>
    <cellStyle name="Linked Cell 2" xfId="301"/>
    <cellStyle name="Neutral" xfId="302"/>
    <cellStyle name="Neutral 2" xfId="303"/>
    <cellStyle name="Neutral_П_1" xfId="304"/>
    <cellStyle name="Normal 2" xfId="305"/>
    <cellStyle name="Normal_Sheet1" xfId="306"/>
    <cellStyle name="Note" xfId="307"/>
    <cellStyle name="Note 2" xfId="308"/>
    <cellStyle name="Note_П_1" xfId="309"/>
    <cellStyle name="Output" xfId="310"/>
    <cellStyle name="Output 2" xfId="311"/>
    <cellStyle name="Output_П_1" xfId="312"/>
    <cellStyle name="Title" xfId="313"/>
    <cellStyle name="Total" xfId="314"/>
    <cellStyle name="vDa" xfId="315"/>
    <cellStyle name="vDa 2" xfId="316"/>
    <cellStyle name="vHl" xfId="317"/>
    <cellStyle name="vHl 2" xfId="318"/>
    <cellStyle name="vN0" xfId="319"/>
    <cellStyle name="vN0 2" xfId="320"/>
    <cellStyle name="vN0 3" xfId="321"/>
    <cellStyle name="vSt" xfId="322"/>
    <cellStyle name="vSt 2" xfId="323"/>
    <cellStyle name="Warning Text" xfId="324"/>
    <cellStyle name="Акцент1" xfId="325"/>
    <cellStyle name="Акцент1 2" xfId="326"/>
    <cellStyle name="Акцент1 2 2" xfId="327"/>
    <cellStyle name="Акцент1 3" xfId="328"/>
    <cellStyle name="Акцент1 4" xfId="329"/>
    <cellStyle name="Акцент1 5" xfId="330"/>
    <cellStyle name="Акцент2" xfId="331"/>
    <cellStyle name="Акцент2 2" xfId="332"/>
    <cellStyle name="Акцент2 2 2" xfId="333"/>
    <cellStyle name="Акцент2 3" xfId="334"/>
    <cellStyle name="Акцент2 4" xfId="335"/>
    <cellStyle name="Акцент2 5" xfId="336"/>
    <cellStyle name="Акцент3" xfId="337"/>
    <cellStyle name="Акцент3 2" xfId="338"/>
    <cellStyle name="Акцент3 2 2" xfId="339"/>
    <cellStyle name="Акцент3 3" xfId="340"/>
    <cellStyle name="Акцент3 4" xfId="341"/>
    <cellStyle name="Акцент3 5" xfId="342"/>
    <cellStyle name="Акцент4" xfId="343"/>
    <cellStyle name="Акцент4 2" xfId="344"/>
    <cellStyle name="Акцент4 2 2" xfId="345"/>
    <cellStyle name="Акцент4 3" xfId="346"/>
    <cellStyle name="Акцент4 4" xfId="347"/>
    <cellStyle name="Акцент4 5" xfId="348"/>
    <cellStyle name="Акцент5" xfId="349"/>
    <cellStyle name="Акцент5 2" xfId="350"/>
    <cellStyle name="Акцент5 2 2" xfId="351"/>
    <cellStyle name="Акцент5 3" xfId="352"/>
    <cellStyle name="Акцент5 4" xfId="353"/>
    <cellStyle name="Акцент5 5" xfId="354"/>
    <cellStyle name="Акцент6" xfId="355"/>
    <cellStyle name="Акцент6 2" xfId="356"/>
    <cellStyle name="Акцент6 2 2" xfId="357"/>
    <cellStyle name="Акцент6 3" xfId="358"/>
    <cellStyle name="Акцент6 4" xfId="359"/>
    <cellStyle name="Акцент6 5" xfId="360"/>
    <cellStyle name="Акцентування1" xfId="361"/>
    <cellStyle name="Акцентування1 2" xfId="362"/>
    <cellStyle name="Акцентування2" xfId="363"/>
    <cellStyle name="Акцентування2 2" xfId="364"/>
    <cellStyle name="Акцентування3" xfId="365"/>
    <cellStyle name="Акцентування3 2" xfId="366"/>
    <cellStyle name="Акцентування4" xfId="367"/>
    <cellStyle name="Акцентування4 2" xfId="368"/>
    <cellStyle name="Акцентування5" xfId="369"/>
    <cellStyle name="Акцентування5 2" xfId="370"/>
    <cellStyle name="Акцентування6" xfId="371"/>
    <cellStyle name="Акцентування6 2" xfId="372"/>
    <cellStyle name="Ввід" xfId="373"/>
    <cellStyle name="Ввід 2" xfId="374"/>
    <cellStyle name="Ввод " xfId="375"/>
    <cellStyle name="Ввод  2" xfId="376"/>
    <cellStyle name="Ввод  2 2" xfId="377"/>
    <cellStyle name="Ввод  3" xfId="378"/>
    <cellStyle name="Ввод  4" xfId="379"/>
    <cellStyle name="Ввод  5" xfId="380"/>
    <cellStyle name="Вывод" xfId="381"/>
    <cellStyle name="Вывод 2" xfId="382"/>
    <cellStyle name="Вывод 2 2" xfId="383"/>
    <cellStyle name="Вывод 3" xfId="384"/>
    <cellStyle name="Вывод 4" xfId="385"/>
    <cellStyle name="Вывод 5" xfId="386"/>
    <cellStyle name="Вычисление" xfId="387"/>
    <cellStyle name="Вычисление 2" xfId="388"/>
    <cellStyle name="Вычисление 2 2" xfId="389"/>
    <cellStyle name="Вычисление 3" xfId="390"/>
    <cellStyle name="Вычисление 4" xfId="391"/>
    <cellStyle name="Вычисление 5" xfId="392"/>
    <cellStyle name="Гиперссылка 2" xfId="393"/>
    <cellStyle name="Гиперссылка 3" xfId="394"/>
    <cellStyle name="Грошовий 2" xfId="395"/>
    <cellStyle name="Добре" xfId="396"/>
    <cellStyle name="Добре 2" xfId="397"/>
    <cellStyle name="Заголовок 1 2" xfId="398"/>
    <cellStyle name="Заголовок 1 3" xfId="399"/>
    <cellStyle name="Заголовок 1 4" xfId="400"/>
    <cellStyle name="Заголовок 1 5" xfId="401"/>
    <cellStyle name="Заголовок 2 2" xfId="402"/>
    <cellStyle name="Заголовок 2 3" xfId="403"/>
    <cellStyle name="Заголовок 2 4" xfId="404"/>
    <cellStyle name="Заголовок 2 5" xfId="405"/>
    <cellStyle name="Заголовок 3 2" xfId="406"/>
    <cellStyle name="Заголовок 3 3" xfId="407"/>
    <cellStyle name="Заголовок 3 4" xfId="408"/>
    <cellStyle name="Заголовок 3 5" xfId="409"/>
    <cellStyle name="Заголовок 4 2" xfId="410"/>
    <cellStyle name="Заголовок 4 3" xfId="411"/>
    <cellStyle name="Заголовок 4 4" xfId="412"/>
    <cellStyle name="Заголовок 4 5" xfId="413"/>
    <cellStyle name="Звичайний 2" xfId="414"/>
    <cellStyle name="Звичайний 2 2" xfId="415"/>
    <cellStyle name="Звичайний 2 3" xfId="416"/>
    <cellStyle name="Звичайний 2_8.Блок_3 (1 ч)" xfId="417"/>
    <cellStyle name="Звичайний 3" xfId="418"/>
    <cellStyle name="Звичайний 3 2" xfId="419"/>
    <cellStyle name="Звичайний 3 2 2" xfId="420"/>
    <cellStyle name="Звичайний 4" xfId="421"/>
    <cellStyle name="Звичайний 4 2" xfId="422"/>
    <cellStyle name="Звичайний 5" xfId="423"/>
    <cellStyle name="Звичайний 5 2" xfId="424"/>
    <cellStyle name="Звичайний 5 3" xfId="425"/>
    <cellStyle name="Звичайний 6" xfId="426"/>
    <cellStyle name="Звичайний 7" xfId="427"/>
    <cellStyle name="Зв'язана клітинка" xfId="428"/>
    <cellStyle name="Зв'язана клітинка 2" xfId="429"/>
    <cellStyle name="Итог" xfId="430"/>
    <cellStyle name="Итог 2" xfId="431"/>
    <cellStyle name="Итог 3" xfId="432"/>
    <cellStyle name="Итог 4" xfId="433"/>
    <cellStyle name="Итог 5" xfId="434"/>
    <cellStyle name="Контрольна клітинка" xfId="435"/>
    <cellStyle name="Контрольна клітинка 2" xfId="436"/>
    <cellStyle name="Контрольная ячейка" xfId="437"/>
    <cellStyle name="Контрольная ячейка 2" xfId="438"/>
    <cellStyle name="Контрольная ячейка 2 2" xfId="439"/>
    <cellStyle name="Контрольная ячейка 3" xfId="440"/>
    <cellStyle name="Контрольная ячейка 4" xfId="441"/>
    <cellStyle name="Контрольная ячейка 5" xfId="442"/>
    <cellStyle name="Назва" xfId="443"/>
    <cellStyle name="Назва 2" xfId="444"/>
    <cellStyle name="Название" xfId="445"/>
    <cellStyle name="Название 2" xfId="446"/>
    <cellStyle name="Название 3" xfId="447"/>
    <cellStyle name="Название 4" xfId="448"/>
    <cellStyle name="Название 5" xfId="449"/>
    <cellStyle name="Нейтральный" xfId="450"/>
    <cellStyle name="Нейтральный 2" xfId="451"/>
    <cellStyle name="Нейтральный 2 2" xfId="452"/>
    <cellStyle name="Нейтральный 3" xfId="453"/>
    <cellStyle name="Нейтральный 4" xfId="454"/>
    <cellStyle name="Нейтральный 5" xfId="455"/>
    <cellStyle name="Обчислення" xfId="456"/>
    <cellStyle name="Обчислення 2" xfId="457"/>
    <cellStyle name="Обычный" xfId="0" builtinId="0"/>
    <cellStyle name="Обычный 10" xfId="458"/>
    <cellStyle name="Обычный 11" xfId="459"/>
    <cellStyle name="Обычный 12" xfId="460"/>
    <cellStyle name="Обычный 13" xfId="461"/>
    <cellStyle name="Обычный 13 2" xfId="462"/>
    <cellStyle name="Обычный 13 3" xfId="463"/>
    <cellStyle name="Обычный 14" xfId="464"/>
    <cellStyle name="Обычный 15" xfId="465"/>
    <cellStyle name="Обычный 2" xfId="466"/>
    <cellStyle name="Обычный 2 2" xfId="467"/>
    <cellStyle name="Обычный 2 3" xfId="468"/>
    <cellStyle name="Обычный 2 3 2" xfId="469"/>
    <cellStyle name="Обычный 2 3 3" xfId="470"/>
    <cellStyle name="Обычный 2 4" xfId="471"/>
    <cellStyle name="Обычный 3" xfId="472"/>
    <cellStyle name="Обычный 3 2" xfId="473"/>
    <cellStyle name="Обычный 3 3" xfId="474"/>
    <cellStyle name="Обычный 4" xfId="475"/>
    <cellStyle name="Обычный 4 2" xfId="476"/>
    <cellStyle name="Обычный 5" xfId="477"/>
    <cellStyle name="Обычный 5 2" xfId="478"/>
    <cellStyle name="Обычный 6" xfId="479"/>
    <cellStyle name="Обычный 6 2" xfId="480"/>
    <cellStyle name="Обычный 7" xfId="481"/>
    <cellStyle name="Обычный 8" xfId="482"/>
    <cellStyle name="Обычный 9" xfId="483"/>
    <cellStyle name="Обычный_06" xfId="484"/>
    <cellStyle name="Обычный_4 категории вмесмте СОЦ_УРАЗЛИВІ__ТАБО_4 категорії Квота!!!_2014 рік" xfId="485"/>
    <cellStyle name="Обычный_Перевірка_Молодь_до 18 років" xfId="486"/>
    <cellStyle name="Обычный_Укомплектування_11_2013" xfId="487"/>
    <cellStyle name="Підсумок" xfId="488"/>
    <cellStyle name="Підсумок 2" xfId="489"/>
    <cellStyle name="Плохой" xfId="490"/>
    <cellStyle name="Плохой 2" xfId="491"/>
    <cellStyle name="Плохой 2 2" xfId="492"/>
    <cellStyle name="Плохой 3" xfId="493"/>
    <cellStyle name="Плохой 4" xfId="494"/>
    <cellStyle name="Плохой 5" xfId="495"/>
    <cellStyle name="Поганий" xfId="496"/>
    <cellStyle name="Поганий 2" xfId="497"/>
    <cellStyle name="Пояснение" xfId="498"/>
    <cellStyle name="Пояснение 2" xfId="499"/>
    <cellStyle name="Пояснение 3" xfId="500"/>
    <cellStyle name="Пояснение 4" xfId="501"/>
    <cellStyle name="Пояснение 5" xfId="502"/>
    <cellStyle name="Примечание" xfId="503"/>
    <cellStyle name="Примечание 2" xfId="504"/>
    <cellStyle name="Примечание 2 2" xfId="505"/>
    <cellStyle name="Примечание 3" xfId="506"/>
    <cellStyle name="Примечание 4" xfId="507"/>
    <cellStyle name="Примечание 5" xfId="508"/>
    <cellStyle name="Примітка" xfId="509"/>
    <cellStyle name="Примітка 2" xfId="510"/>
    <cellStyle name="Результат" xfId="511"/>
    <cellStyle name="Связанная ячейка" xfId="512"/>
    <cellStyle name="Связанная ячейка 2" xfId="513"/>
    <cellStyle name="Связанная ячейка 3" xfId="514"/>
    <cellStyle name="Связанная ячейка 4" xfId="515"/>
    <cellStyle name="Связанная ячейка 5" xfId="516"/>
    <cellStyle name="Середній" xfId="517"/>
    <cellStyle name="Середній 2" xfId="518"/>
    <cellStyle name="Стиль 1" xfId="519"/>
    <cellStyle name="Стиль 1 2" xfId="520"/>
    <cellStyle name="Текст попередження" xfId="521"/>
    <cellStyle name="Текст попередження 2" xfId="522"/>
    <cellStyle name="Текст пояснення" xfId="523"/>
    <cellStyle name="Текст пояснення 2" xfId="524"/>
    <cellStyle name="Текст предупреждения" xfId="525"/>
    <cellStyle name="Текст предупреждения 2" xfId="526"/>
    <cellStyle name="Текст предупреждения 3" xfId="527"/>
    <cellStyle name="Текст предупреждения 4" xfId="528"/>
    <cellStyle name="Текст предупреждения 5" xfId="529"/>
    <cellStyle name="Тысячи [0]_Анализ" xfId="530"/>
    <cellStyle name="Тысячи_Анализ" xfId="531"/>
    <cellStyle name="ФинᎰнсовый_Лист1 (3)_1" xfId="532"/>
    <cellStyle name="Хороший" xfId="533"/>
    <cellStyle name="Хороший 2" xfId="534"/>
    <cellStyle name="Хороший 2 2" xfId="535"/>
    <cellStyle name="Хороший 3" xfId="53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="70" zoomScaleNormal="70" zoomScaleSheetLayoutView="76" workbookViewId="0">
      <selection activeCell="H11" sqref="H11"/>
    </sheetView>
  </sheetViews>
  <sheetFormatPr defaultColWidth="0" defaultRowHeight="12.75"/>
  <cols>
    <col min="1" max="1" width="51.140625" style="25" customWidth="1"/>
    <col min="2" max="2" width="18.42578125" style="25" customWidth="1"/>
    <col min="3" max="3" width="15.85546875" style="45" customWidth="1"/>
    <col min="4" max="4" width="12.7109375" style="45" customWidth="1"/>
    <col min="5" max="5" width="14.7109375" style="45" customWidth="1"/>
    <col min="6" max="6" width="12.42578125" style="45" customWidth="1"/>
    <col min="7" max="7" width="11.28515625" style="25" bestFit="1" customWidth="1"/>
    <col min="8" max="254" width="9.140625" style="25" customWidth="1"/>
    <col min="255" max="255" width="54.28515625" style="25" customWidth="1"/>
    <col min="256" max="16384" width="0" style="25" hidden="1"/>
  </cols>
  <sheetData>
    <row r="1" spans="1:8" ht="58.5" customHeight="1">
      <c r="A1" s="102" t="s">
        <v>53</v>
      </c>
      <c r="B1" s="102"/>
      <c r="C1" s="102"/>
      <c r="D1" s="102"/>
      <c r="E1" s="102"/>
      <c r="F1" s="102"/>
    </row>
    <row r="2" spans="1:8" s="26" customFormat="1" ht="21" customHeight="1">
      <c r="A2" s="103" t="s">
        <v>36</v>
      </c>
      <c r="B2" s="103"/>
      <c r="C2" s="103"/>
      <c r="D2" s="103"/>
      <c r="E2" s="103"/>
      <c r="F2" s="103"/>
    </row>
    <row r="3" spans="1:8" ht="18" customHeight="1">
      <c r="A3" s="27"/>
      <c r="B3" s="27"/>
      <c r="C3" s="27"/>
      <c r="D3" s="27"/>
      <c r="E3" s="27"/>
      <c r="F3" s="28" t="s">
        <v>37</v>
      </c>
    </row>
    <row r="4" spans="1:8" s="34" customFormat="1" ht="57" customHeight="1">
      <c r="A4" s="29" t="s">
        <v>38</v>
      </c>
      <c r="B4" s="30" t="s">
        <v>39</v>
      </c>
      <c r="C4" s="31" t="s">
        <v>40</v>
      </c>
      <c r="D4" s="32" t="s">
        <v>41</v>
      </c>
      <c r="E4" s="31" t="s">
        <v>42</v>
      </c>
      <c r="F4" s="33" t="s">
        <v>43</v>
      </c>
    </row>
    <row r="5" spans="1:8" s="37" customFormat="1" ht="17.25" customHeight="1">
      <c r="A5" s="35" t="s">
        <v>0</v>
      </c>
      <c r="B5" s="35">
        <v>1</v>
      </c>
      <c r="C5" s="36">
        <v>2</v>
      </c>
      <c r="D5" s="35">
        <v>3</v>
      </c>
      <c r="E5" s="36">
        <v>4</v>
      </c>
      <c r="F5" s="35">
        <v>5</v>
      </c>
    </row>
    <row r="6" spans="1:8" s="40" customFormat="1" ht="33.75" customHeight="1">
      <c r="A6" s="38" t="s">
        <v>44</v>
      </c>
      <c r="B6" s="52">
        <f>Гендер!B7</f>
        <v>20181</v>
      </c>
      <c r="C6" s="62">
        <f>B6-E6</f>
        <v>10133</v>
      </c>
      <c r="D6" s="63">
        <f>C6/B6*100</f>
        <v>50.210594123185167</v>
      </c>
      <c r="E6" s="64">
        <f>Гендер!X7</f>
        <v>10048</v>
      </c>
      <c r="F6" s="65">
        <f>E6/B6*100</f>
        <v>49.789405876814826</v>
      </c>
      <c r="G6" s="39"/>
    </row>
    <row r="7" spans="1:8" s="40" customFormat="1" ht="46.5" customHeight="1">
      <c r="A7" s="41" t="s">
        <v>45</v>
      </c>
      <c r="B7" s="53">
        <f>Гендер!E7</f>
        <v>17174</v>
      </c>
      <c r="C7" s="62">
        <f>B7-E7</f>
        <v>10014</v>
      </c>
      <c r="D7" s="63">
        <f>C7/B7*100</f>
        <v>58.309071852800741</v>
      </c>
      <c r="E7" s="64">
        <f>Гендер!Y7</f>
        <v>7160</v>
      </c>
      <c r="F7" s="65">
        <f>E7/B7*100</f>
        <v>41.690928147199251</v>
      </c>
      <c r="G7" s="39"/>
    </row>
    <row r="8" spans="1:8" s="40" customFormat="1" ht="34.5" customHeight="1">
      <c r="A8" s="42" t="s">
        <v>46</v>
      </c>
      <c r="B8" s="54">
        <f>Гендер!H7</f>
        <v>1207</v>
      </c>
      <c r="C8" s="62">
        <f>B8-E8</f>
        <v>533</v>
      </c>
      <c r="D8" s="63">
        <f>C8/B8*100</f>
        <v>44.159072079536038</v>
      </c>
      <c r="E8" s="64">
        <f>Гендер!Z7</f>
        <v>674</v>
      </c>
      <c r="F8" s="65">
        <f>E8/B8*100</f>
        <v>55.840927920463955</v>
      </c>
      <c r="G8" s="39"/>
    </row>
    <row r="9" spans="1:8" s="40" customFormat="1" ht="62.25" customHeight="1">
      <c r="A9" s="42" t="s">
        <v>3</v>
      </c>
      <c r="B9" s="54">
        <f>Гендер!K7</f>
        <v>2206</v>
      </c>
      <c r="C9" s="62">
        <f>B9-E9</f>
        <v>1213</v>
      </c>
      <c r="D9" s="63">
        <f>C9/B9*100</f>
        <v>54.986400725294651</v>
      </c>
      <c r="E9" s="64">
        <f>Гендер!AA7</f>
        <v>993</v>
      </c>
      <c r="F9" s="65">
        <f>E9/B9*100</f>
        <v>45.013599274705349</v>
      </c>
      <c r="G9" s="39"/>
    </row>
    <row r="10" spans="1:8" s="43" customFormat="1" ht="48.75" customHeight="1">
      <c r="A10" s="42" t="s">
        <v>47</v>
      </c>
      <c r="B10" s="54">
        <f>Гендер!N7</f>
        <v>19771</v>
      </c>
      <c r="C10" s="62">
        <f>B10-E10</f>
        <v>9936</v>
      </c>
      <c r="D10" s="63">
        <f>C10/B10*100</f>
        <v>50.255424611805168</v>
      </c>
      <c r="E10" s="64">
        <f>Гендер!AB7</f>
        <v>9835</v>
      </c>
      <c r="F10" s="65">
        <f>E10/B10*100</f>
        <v>49.744575388194825</v>
      </c>
      <c r="G10" s="39"/>
    </row>
    <row r="11" spans="1:8" s="43" customFormat="1" ht="27" customHeight="1">
      <c r="A11" s="104" t="s">
        <v>52</v>
      </c>
      <c r="B11" s="105"/>
      <c r="C11" s="105"/>
      <c r="D11" s="105"/>
      <c r="E11" s="105"/>
      <c r="F11" s="106"/>
      <c r="G11" s="39"/>
    </row>
    <row r="12" spans="1:8" s="43" customFormat="1" ht="48.75" customHeight="1">
      <c r="A12" s="29" t="s">
        <v>38</v>
      </c>
      <c r="B12" s="30" t="s">
        <v>39</v>
      </c>
      <c r="C12" s="31" t="s">
        <v>40</v>
      </c>
      <c r="D12" s="32" t="s">
        <v>41</v>
      </c>
      <c r="E12" s="31" t="s">
        <v>42</v>
      </c>
      <c r="F12" s="33" t="s">
        <v>43</v>
      </c>
      <c r="G12" s="39"/>
    </row>
    <row r="13" spans="1:8" ht="48.75" customHeight="1">
      <c r="A13" s="44" t="s">
        <v>48</v>
      </c>
      <c r="B13" s="48">
        <f>Гендер!Q7</f>
        <v>7914</v>
      </c>
      <c r="C13" s="49">
        <f>B13-E13</f>
        <v>3714</v>
      </c>
      <c r="D13" s="50">
        <f>C13/B13*100</f>
        <v>46.929492039423806</v>
      </c>
      <c r="E13" s="49">
        <f>Гендер!AC7</f>
        <v>4200</v>
      </c>
      <c r="F13" s="51">
        <f>E13/B13*100</f>
        <v>53.070507960576194</v>
      </c>
      <c r="G13" s="39"/>
      <c r="H13" s="43"/>
    </row>
    <row r="14" spans="1:8" ht="48.75" customHeight="1">
      <c r="A14" s="44" t="s">
        <v>49</v>
      </c>
      <c r="B14" s="48">
        <f>Гендер!T7</f>
        <v>6634</v>
      </c>
      <c r="C14" s="49">
        <f>B14-E14</f>
        <v>3252</v>
      </c>
      <c r="D14" s="50">
        <f>C14/B14*100</f>
        <v>49.02019897497739</v>
      </c>
      <c r="E14" s="49">
        <f>Гендер!AD7</f>
        <v>3382</v>
      </c>
      <c r="F14" s="51">
        <f>E14/B14*100</f>
        <v>50.97980102502261</v>
      </c>
      <c r="G14" s="39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27"/>
  <sheetViews>
    <sheetView zoomScale="80" zoomScaleNormal="80" zoomScaleSheetLayoutView="80" workbookViewId="0">
      <selection activeCell="B5" sqref="B5:C5"/>
    </sheetView>
  </sheetViews>
  <sheetFormatPr defaultRowHeight="23.25"/>
  <cols>
    <col min="1" max="1" width="17.7109375" style="9" customWidth="1"/>
    <col min="2" max="2" width="9" style="8" customWidth="1"/>
    <col min="3" max="3" width="9" style="94" customWidth="1"/>
    <col min="4" max="4" width="9" style="93" customWidth="1"/>
    <col min="5" max="5" width="9" style="4" customWidth="1"/>
    <col min="6" max="8" width="9" style="93" customWidth="1"/>
    <col min="9" max="9" width="9" style="94" customWidth="1"/>
    <col min="10" max="10" width="9" style="93" customWidth="1"/>
    <col min="11" max="11" width="9" style="4" customWidth="1"/>
    <col min="12" max="12" width="9" style="94" customWidth="1"/>
    <col min="13" max="14" width="9" style="93" customWidth="1"/>
    <col min="15" max="15" width="9" style="94" customWidth="1"/>
    <col min="16" max="16" width="9" style="93" customWidth="1"/>
    <col min="17" max="17" width="9" style="4" customWidth="1"/>
    <col min="18" max="18" width="9" style="94" customWidth="1"/>
    <col min="19" max="21" width="9" style="93" customWidth="1"/>
    <col min="22" max="22" width="9" style="92" customWidth="1"/>
    <col min="23" max="23" width="9" style="81" customWidth="1"/>
    <col min="24" max="30" width="9.140625" style="72"/>
    <col min="31" max="31" width="9.140625" style="80"/>
    <col min="32" max="176" width="9.140625" style="2"/>
    <col min="177" max="177" width="15.28515625" style="2" customWidth="1"/>
    <col min="178" max="178" width="8.7109375" style="2" customWidth="1"/>
    <col min="179" max="179" width="8.28515625" style="2" customWidth="1"/>
    <col min="180" max="180" width="6.140625" style="2" customWidth="1"/>
    <col min="181" max="181" width="8.28515625" style="2" customWidth="1"/>
    <col min="182" max="182" width="8.5703125" style="2" customWidth="1"/>
    <col min="183" max="183" width="6.42578125" style="2" customWidth="1"/>
    <col min="184" max="184" width="8.28515625" style="2" customWidth="1"/>
    <col min="185" max="185" width="8.5703125" style="2" customWidth="1"/>
    <col min="186" max="186" width="6" style="2" customWidth="1"/>
    <col min="187" max="187" width="7.140625" style="2" customWidth="1"/>
    <col min="188" max="188" width="7" style="2" customWidth="1"/>
    <col min="189" max="189" width="6.28515625" style="2" customWidth="1"/>
    <col min="190" max="190" width="7.5703125" style="2" customWidth="1"/>
    <col min="191" max="191" width="7" style="2" customWidth="1"/>
    <col min="192" max="192" width="6.42578125" style="2" customWidth="1"/>
    <col min="193" max="193" width="7.140625" style="2" customWidth="1"/>
    <col min="194" max="194" width="7.28515625" style="2" customWidth="1"/>
    <col min="195" max="195" width="6.7109375" style="2" customWidth="1"/>
    <col min="196" max="196" width="8.7109375" style="2" customWidth="1"/>
    <col min="197" max="197" width="8.5703125" style="2" customWidth="1"/>
    <col min="198" max="198" width="6.5703125" style="2" customWidth="1"/>
    <col min="199" max="199" width="9" style="2" customWidth="1"/>
    <col min="200" max="200" width="8.28515625" style="2" customWidth="1"/>
    <col min="201" max="201" width="6" style="2" customWidth="1"/>
    <col min="202" max="202" width="8.28515625" style="2" customWidth="1"/>
    <col min="203" max="203" width="8.85546875" style="2" customWidth="1"/>
    <col min="204" max="204" width="6.42578125" style="2" customWidth="1"/>
    <col min="205" max="205" width="8.42578125" style="2" customWidth="1"/>
    <col min="206" max="206" width="8.28515625" style="2" customWidth="1"/>
    <col min="207" max="207" width="6.28515625" style="2" customWidth="1"/>
    <col min="208" max="208" width="8.42578125" style="2" customWidth="1"/>
    <col min="209" max="209" width="8.28515625" style="2" customWidth="1"/>
    <col min="210" max="210" width="6.140625" style="2" customWidth="1"/>
    <col min="211" max="211" width="8.5703125" style="2" customWidth="1"/>
    <col min="212" max="212" width="8.42578125" style="2" customWidth="1"/>
    <col min="213" max="213" width="6.28515625" style="2" customWidth="1"/>
    <col min="214" max="16384" width="9.140625" style="2"/>
  </cols>
  <sheetData>
    <row r="1" spans="1:35" s="1" customFormat="1" ht="22.5" customHeight="1">
      <c r="A1" s="107" t="s">
        <v>50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74"/>
      <c r="X1" s="69"/>
      <c r="Y1" s="69"/>
      <c r="Z1" s="69"/>
      <c r="AA1" s="69"/>
      <c r="AB1" s="69"/>
      <c r="AC1" s="69"/>
      <c r="AD1" s="69"/>
      <c r="AE1" s="74"/>
    </row>
    <row r="2" spans="1:35" s="1" customFormat="1" ht="19.5" customHeight="1">
      <c r="A2" s="122" t="s">
        <v>51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74"/>
      <c r="X2" s="69"/>
      <c r="Y2" s="69"/>
      <c r="Z2" s="69"/>
      <c r="AA2" s="69"/>
      <c r="AB2" s="69"/>
      <c r="AC2" s="69"/>
      <c r="AD2" s="69"/>
      <c r="AE2" s="74"/>
    </row>
    <row r="3" spans="1:35" s="1" customFormat="1" ht="12.75" customHeight="1">
      <c r="A3" s="11"/>
      <c r="B3" s="7"/>
      <c r="C3" s="96"/>
      <c r="D3" s="97"/>
      <c r="E3" s="6"/>
      <c r="F3" s="97"/>
      <c r="G3" s="97"/>
      <c r="H3" s="97"/>
      <c r="I3" s="96"/>
      <c r="J3" s="98"/>
      <c r="K3" s="3"/>
      <c r="L3" s="96"/>
      <c r="M3" s="97"/>
      <c r="N3" s="95"/>
      <c r="O3" s="96"/>
      <c r="P3" s="97"/>
      <c r="Q3" s="6"/>
      <c r="R3" s="85"/>
      <c r="S3" s="85"/>
      <c r="T3" s="85"/>
      <c r="U3" s="108"/>
      <c r="V3" s="86"/>
      <c r="W3" s="74"/>
      <c r="X3" s="69"/>
      <c r="Y3" s="69"/>
      <c r="Z3" s="69"/>
      <c r="AA3" s="69"/>
      <c r="AB3" s="69"/>
      <c r="AC3" s="69"/>
      <c r="AD3" s="69"/>
      <c r="AE3" s="74"/>
    </row>
    <row r="4" spans="1:35" s="12" customFormat="1" ht="79.5" customHeight="1">
      <c r="A4" s="109"/>
      <c r="B4" s="119" t="s">
        <v>1</v>
      </c>
      <c r="C4" s="120"/>
      <c r="D4" s="121"/>
      <c r="E4" s="119" t="s">
        <v>10</v>
      </c>
      <c r="F4" s="120"/>
      <c r="G4" s="121"/>
      <c r="H4" s="116" t="s">
        <v>2</v>
      </c>
      <c r="I4" s="117"/>
      <c r="J4" s="118"/>
      <c r="K4" s="119" t="s">
        <v>3</v>
      </c>
      <c r="L4" s="120"/>
      <c r="M4" s="121"/>
      <c r="N4" s="116" t="s">
        <v>6</v>
      </c>
      <c r="O4" s="117"/>
      <c r="P4" s="118"/>
      <c r="Q4" s="113" t="s">
        <v>4</v>
      </c>
      <c r="R4" s="114"/>
      <c r="S4" s="115"/>
      <c r="T4" s="110" t="s">
        <v>7</v>
      </c>
      <c r="U4" s="111"/>
      <c r="V4" s="112"/>
      <c r="W4" s="75"/>
      <c r="X4" s="67" t="s">
        <v>29</v>
      </c>
      <c r="Y4" s="67" t="s">
        <v>30</v>
      </c>
      <c r="Z4" s="70" t="s">
        <v>31</v>
      </c>
      <c r="AA4" s="67" t="s">
        <v>32</v>
      </c>
      <c r="AB4" s="67" t="s">
        <v>33</v>
      </c>
      <c r="AC4" s="67" t="s">
        <v>34</v>
      </c>
      <c r="AD4" s="67" t="s">
        <v>35</v>
      </c>
      <c r="AE4" s="76"/>
      <c r="AF4" s="21"/>
      <c r="AG4" s="21"/>
      <c r="AH4" s="21"/>
    </row>
    <row r="5" spans="1:35" s="10" customFormat="1" ht="33.75" customHeight="1">
      <c r="A5" s="109"/>
      <c r="B5" s="14" t="s">
        <v>5</v>
      </c>
      <c r="C5" s="88" t="s">
        <v>8</v>
      </c>
      <c r="D5" s="88" t="s">
        <v>9</v>
      </c>
      <c r="E5" s="15" t="s">
        <v>5</v>
      </c>
      <c r="F5" s="88" t="s">
        <v>8</v>
      </c>
      <c r="G5" s="88" t="s">
        <v>9</v>
      </c>
      <c r="H5" s="87" t="s">
        <v>5</v>
      </c>
      <c r="I5" s="88" t="s">
        <v>8</v>
      </c>
      <c r="J5" s="88" t="s">
        <v>9</v>
      </c>
      <c r="K5" s="15" t="s">
        <v>5</v>
      </c>
      <c r="L5" s="88" t="s">
        <v>8</v>
      </c>
      <c r="M5" s="88" t="s">
        <v>9</v>
      </c>
      <c r="N5" s="87" t="s">
        <v>5</v>
      </c>
      <c r="O5" s="88" t="s">
        <v>8</v>
      </c>
      <c r="P5" s="88" t="s">
        <v>9</v>
      </c>
      <c r="Q5" s="15" t="s">
        <v>5</v>
      </c>
      <c r="R5" s="88" t="s">
        <v>8</v>
      </c>
      <c r="S5" s="88" t="s">
        <v>9</v>
      </c>
      <c r="T5" s="87" t="s">
        <v>5</v>
      </c>
      <c r="U5" s="88" t="s">
        <v>8</v>
      </c>
      <c r="V5" s="88" t="s">
        <v>9</v>
      </c>
      <c r="X5" s="77"/>
      <c r="Y5" s="77"/>
      <c r="Z5" s="77"/>
      <c r="AA5" s="77"/>
      <c r="AB5" s="77"/>
      <c r="AC5" s="77"/>
      <c r="AD5" s="77"/>
      <c r="AE5" s="78"/>
      <c r="AF5" s="22"/>
      <c r="AG5" s="22"/>
      <c r="AH5" s="22"/>
    </row>
    <row r="6" spans="1:35" s="18" customFormat="1" ht="9.75" customHeight="1">
      <c r="A6" s="16" t="s">
        <v>0</v>
      </c>
      <c r="B6" s="17">
        <v>1</v>
      </c>
      <c r="C6" s="89">
        <v>2</v>
      </c>
      <c r="D6" s="89">
        <v>3</v>
      </c>
      <c r="E6" s="17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17">
        <v>10</v>
      </c>
      <c r="L6" s="89">
        <v>11</v>
      </c>
      <c r="M6" s="89">
        <v>12</v>
      </c>
      <c r="N6" s="89">
        <v>13</v>
      </c>
      <c r="O6" s="89">
        <v>14</v>
      </c>
      <c r="P6" s="89">
        <v>15</v>
      </c>
      <c r="Q6" s="17">
        <v>16</v>
      </c>
      <c r="R6" s="89">
        <v>17</v>
      </c>
      <c r="S6" s="89">
        <v>18</v>
      </c>
      <c r="T6" s="89">
        <v>19</v>
      </c>
      <c r="U6" s="89">
        <v>20</v>
      </c>
      <c r="V6" s="89">
        <v>21</v>
      </c>
      <c r="X6" s="68"/>
      <c r="Y6" s="68"/>
      <c r="Z6" s="68"/>
      <c r="AA6" s="68"/>
      <c r="AB6" s="68"/>
      <c r="AC6" s="68"/>
      <c r="AD6" s="68"/>
      <c r="AE6" s="79"/>
      <c r="AF6" s="23"/>
      <c r="AG6" s="23"/>
      <c r="AH6" s="23"/>
    </row>
    <row r="7" spans="1:35" s="47" customFormat="1" ht="21" customHeight="1">
      <c r="A7" s="57" t="s">
        <v>11</v>
      </c>
      <c r="B7" s="73">
        <f>SUM(B8:B25)</f>
        <v>20181</v>
      </c>
      <c r="C7" s="66">
        <f>100-D7</f>
        <v>50.2</v>
      </c>
      <c r="D7" s="66">
        <f t="shared" ref="D7:D21" si="0">ROUND(X7/B7*100,1)</f>
        <v>49.8</v>
      </c>
      <c r="E7" s="73">
        <f>SUM(E8:E25)</f>
        <v>17174</v>
      </c>
      <c r="F7" s="66">
        <f>100-G7</f>
        <v>58.3</v>
      </c>
      <c r="G7" s="66">
        <f t="shared" ref="G7:G21" si="1">ROUND(Y7/E7*100,1)</f>
        <v>41.7</v>
      </c>
      <c r="H7" s="73">
        <f>SUM(H8:H25)</f>
        <v>1207</v>
      </c>
      <c r="I7" s="66">
        <f>100-J7</f>
        <v>44.2</v>
      </c>
      <c r="J7" s="66">
        <f>ROUND(Z7/H7*100,1)</f>
        <v>55.8</v>
      </c>
      <c r="K7" s="73">
        <f>SUM(K8:K25)</f>
        <v>2206</v>
      </c>
      <c r="L7" s="66">
        <f>100-M7</f>
        <v>55</v>
      </c>
      <c r="M7" s="66">
        <f>ROUND(AA7/K7*100,1)</f>
        <v>45</v>
      </c>
      <c r="N7" s="73">
        <f>SUM(N8:N25)</f>
        <v>19771</v>
      </c>
      <c r="O7" s="66">
        <f>100-P7</f>
        <v>50.3</v>
      </c>
      <c r="P7" s="66">
        <f t="shared" ref="P7:P21" si="2">ROUND(AB7/N7*100,1)</f>
        <v>49.7</v>
      </c>
      <c r="Q7" s="73">
        <f>SUM(Q8:Q25)</f>
        <v>7914</v>
      </c>
      <c r="R7" s="66">
        <f>100-S7</f>
        <v>46.9</v>
      </c>
      <c r="S7" s="66">
        <f>ROUND(AC7/Q7*100,1)</f>
        <v>53.1</v>
      </c>
      <c r="T7" s="73">
        <f>SUM(T8:T25)</f>
        <v>6634</v>
      </c>
      <c r="U7" s="66">
        <f>100-V7</f>
        <v>49</v>
      </c>
      <c r="V7" s="66">
        <f>ROUND(AD7/T7*100,1)</f>
        <v>51</v>
      </c>
      <c r="W7" s="99"/>
      <c r="X7" s="71">
        <f t="shared" ref="X7:AD7" si="3">SUM(X8:X25)</f>
        <v>10048</v>
      </c>
      <c r="Y7" s="101">
        <f t="shared" si="3"/>
        <v>7160</v>
      </c>
      <c r="Z7" s="101">
        <f t="shared" si="3"/>
        <v>674</v>
      </c>
      <c r="AA7" s="101">
        <f t="shared" si="3"/>
        <v>993</v>
      </c>
      <c r="AB7" s="71">
        <f t="shared" si="3"/>
        <v>9835</v>
      </c>
      <c r="AC7" s="71">
        <f t="shared" si="3"/>
        <v>4200</v>
      </c>
      <c r="AD7" s="71">
        <f t="shared" si="3"/>
        <v>3382</v>
      </c>
      <c r="AE7" s="24"/>
      <c r="AF7" s="24"/>
      <c r="AG7" s="46"/>
      <c r="AH7" s="46"/>
      <c r="AI7" s="46"/>
    </row>
    <row r="8" spans="1:35" s="13" customFormat="1" ht="18.75" customHeight="1">
      <c r="A8" s="19" t="s">
        <v>13</v>
      </c>
      <c r="B8" s="55">
        <v>1258</v>
      </c>
      <c r="C8" s="66">
        <f t="shared" ref="C8:C25" si="4">100-D8</f>
        <v>41.5</v>
      </c>
      <c r="D8" s="58">
        <f t="shared" si="0"/>
        <v>58.5</v>
      </c>
      <c r="E8" s="59">
        <v>626</v>
      </c>
      <c r="F8" s="66">
        <f t="shared" ref="F8:F25" si="5">100-G8</f>
        <v>48.1</v>
      </c>
      <c r="G8" s="58">
        <f t="shared" si="1"/>
        <v>51.9</v>
      </c>
      <c r="H8" s="59">
        <v>102</v>
      </c>
      <c r="I8" s="58">
        <f t="shared" ref="I8:I25" si="6">100-J8</f>
        <v>22.5</v>
      </c>
      <c r="J8" s="58">
        <f>ROUND(Z8/H8*100,1)</f>
        <v>77.5</v>
      </c>
      <c r="K8" s="59">
        <v>198</v>
      </c>
      <c r="L8" s="66">
        <f t="shared" ref="L8:L25" si="7">100-M8</f>
        <v>13.099999999999994</v>
      </c>
      <c r="M8" s="58">
        <f>ROUND(AA8/K8*100,1)</f>
        <v>86.9</v>
      </c>
      <c r="N8" s="61">
        <v>1215</v>
      </c>
      <c r="O8" s="66">
        <f t="shared" ref="O8:O25" si="8">100-P8</f>
        <v>41.6</v>
      </c>
      <c r="P8" s="58">
        <f t="shared" si="2"/>
        <v>58.4</v>
      </c>
      <c r="Q8" s="61">
        <v>563</v>
      </c>
      <c r="R8" s="66">
        <f t="shared" ref="R8:R25" si="9">100-S8</f>
        <v>40.299999999999997</v>
      </c>
      <c r="S8" s="58">
        <f t="shared" ref="S8:S25" si="10">ROUND(AC8/Q8*100,1)</f>
        <v>59.7</v>
      </c>
      <c r="T8" s="59">
        <v>442</v>
      </c>
      <c r="U8" s="58">
        <f t="shared" ref="U8:U25" si="11">100-V8</f>
        <v>42.1</v>
      </c>
      <c r="V8" s="58">
        <f t="shared" ref="V8:V25" si="12">ROUND(AD8/T8*100,1)</f>
        <v>57.9</v>
      </c>
      <c r="X8" s="68">
        <v>736</v>
      </c>
      <c r="Y8" s="68">
        <v>325</v>
      </c>
      <c r="Z8" s="68">
        <v>79</v>
      </c>
      <c r="AA8" s="68">
        <v>172</v>
      </c>
      <c r="AB8" s="79">
        <v>710</v>
      </c>
      <c r="AC8" s="68">
        <v>336</v>
      </c>
      <c r="AD8" s="68">
        <v>256</v>
      </c>
      <c r="AE8" s="23"/>
      <c r="AF8" s="23"/>
      <c r="AG8" s="23"/>
      <c r="AH8" s="24"/>
      <c r="AI8" s="24"/>
    </row>
    <row r="9" spans="1:35" s="13" customFormat="1" ht="18.75" customHeight="1">
      <c r="A9" s="19" t="s">
        <v>14</v>
      </c>
      <c r="B9" s="55">
        <v>1310</v>
      </c>
      <c r="C9" s="66">
        <f t="shared" si="4"/>
        <v>54.4</v>
      </c>
      <c r="D9" s="58">
        <f t="shared" si="0"/>
        <v>45.6</v>
      </c>
      <c r="E9" s="59">
        <v>994</v>
      </c>
      <c r="F9" s="66">
        <f t="shared" si="5"/>
        <v>59.3</v>
      </c>
      <c r="G9" s="58">
        <f t="shared" si="1"/>
        <v>40.700000000000003</v>
      </c>
      <c r="H9" s="59">
        <v>78</v>
      </c>
      <c r="I9" s="58">
        <f t="shared" si="6"/>
        <v>47.4</v>
      </c>
      <c r="J9" s="58">
        <f>ROUND(Z9/H9*100,1)</f>
        <v>52.6</v>
      </c>
      <c r="K9" s="59">
        <v>139</v>
      </c>
      <c r="L9" s="66">
        <v>0</v>
      </c>
      <c r="M9" s="58">
        <v>0</v>
      </c>
      <c r="N9" s="61">
        <v>1285</v>
      </c>
      <c r="O9" s="66">
        <f t="shared" si="8"/>
        <v>54.5</v>
      </c>
      <c r="P9" s="58">
        <f t="shared" si="2"/>
        <v>45.5</v>
      </c>
      <c r="Q9" s="61">
        <v>597</v>
      </c>
      <c r="R9" s="66">
        <f t="shared" si="9"/>
        <v>52.1</v>
      </c>
      <c r="S9" s="58">
        <f t="shared" si="10"/>
        <v>47.9</v>
      </c>
      <c r="T9" s="59">
        <v>511</v>
      </c>
      <c r="U9" s="58">
        <f t="shared" si="11"/>
        <v>55.2</v>
      </c>
      <c r="V9" s="58">
        <f t="shared" si="12"/>
        <v>44.8</v>
      </c>
      <c r="X9" s="68">
        <v>598</v>
      </c>
      <c r="Y9" s="68">
        <v>405</v>
      </c>
      <c r="Z9" s="68">
        <v>41</v>
      </c>
      <c r="AA9" s="68">
        <v>47</v>
      </c>
      <c r="AB9" s="79">
        <v>585</v>
      </c>
      <c r="AC9" s="68">
        <v>286</v>
      </c>
      <c r="AD9" s="68">
        <v>229</v>
      </c>
      <c r="AE9" s="23"/>
      <c r="AF9" s="23"/>
      <c r="AG9" s="23"/>
      <c r="AH9" s="24"/>
      <c r="AI9" s="24"/>
    </row>
    <row r="10" spans="1:35" s="13" customFormat="1" ht="18.75" customHeight="1">
      <c r="A10" s="19" t="s">
        <v>15</v>
      </c>
      <c r="B10" s="55">
        <v>1200</v>
      </c>
      <c r="C10" s="66">
        <f t="shared" si="4"/>
        <v>41.6</v>
      </c>
      <c r="D10" s="58">
        <f t="shared" si="0"/>
        <v>58.4</v>
      </c>
      <c r="E10" s="59">
        <v>1140</v>
      </c>
      <c r="F10" s="66">
        <f t="shared" si="5"/>
        <v>51.9</v>
      </c>
      <c r="G10" s="58">
        <f t="shared" si="1"/>
        <v>48.1</v>
      </c>
      <c r="H10" s="59">
        <v>26</v>
      </c>
      <c r="I10" s="58">
        <f t="shared" si="6"/>
        <v>23.099999999999994</v>
      </c>
      <c r="J10" s="58">
        <f>ROUND(Z10/H10*100,1)</f>
        <v>76.900000000000006</v>
      </c>
      <c r="K10" s="59">
        <v>322</v>
      </c>
      <c r="L10" s="66">
        <f t="shared" si="7"/>
        <v>42.2</v>
      </c>
      <c r="M10" s="58">
        <f>ROUND(AA10/K10*100,1)</f>
        <v>57.8</v>
      </c>
      <c r="N10" s="61">
        <v>1176</v>
      </c>
      <c r="O10" s="66">
        <f t="shared" si="8"/>
        <v>41.6</v>
      </c>
      <c r="P10" s="58">
        <f t="shared" si="2"/>
        <v>58.4</v>
      </c>
      <c r="Q10" s="61">
        <v>422</v>
      </c>
      <c r="R10" s="66">
        <f t="shared" si="9"/>
        <v>43.1</v>
      </c>
      <c r="S10" s="58">
        <f t="shared" si="10"/>
        <v>56.9</v>
      </c>
      <c r="T10" s="59">
        <v>378</v>
      </c>
      <c r="U10" s="58">
        <f t="shared" si="11"/>
        <v>44.4</v>
      </c>
      <c r="V10" s="58">
        <f t="shared" si="12"/>
        <v>55.6</v>
      </c>
      <c r="X10" s="68">
        <v>701</v>
      </c>
      <c r="Y10" s="68">
        <v>548</v>
      </c>
      <c r="Z10" s="68">
        <v>20</v>
      </c>
      <c r="AA10" s="68">
        <v>186</v>
      </c>
      <c r="AB10" s="79">
        <v>687</v>
      </c>
      <c r="AC10" s="68">
        <v>240</v>
      </c>
      <c r="AD10" s="68">
        <v>210</v>
      </c>
      <c r="AE10" s="23"/>
      <c r="AF10" s="23"/>
      <c r="AG10" s="23"/>
      <c r="AH10" s="24"/>
      <c r="AI10" s="24"/>
    </row>
    <row r="11" spans="1:35" s="13" customFormat="1" ht="18.75" customHeight="1">
      <c r="A11" s="19" t="s">
        <v>16</v>
      </c>
      <c r="B11" s="55">
        <v>1773</v>
      </c>
      <c r="C11" s="66">
        <f t="shared" si="4"/>
        <v>58.5</v>
      </c>
      <c r="D11" s="58">
        <f t="shared" si="0"/>
        <v>41.5</v>
      </c>
      <c r="E11" s="59">
        <v>1338</v>
      </c>
      <c r="F11" s="66">
        <f t="shared" si="5"/>
        <v>69.400000000000006</v>
      </c>
      <c r="G11" s="58">
        <f t="shared" si="1"/>
        <v>30.6</v>
      </c>
      <c r="H11" s="59">
        <v>71</v>
      </c>
      <c r="I11" s="58">
        <f t="shared" si="6"/>
        <v>54.9</v>
      </c>
      <c r="J11" s="58">
        <f>ROUND(Z11/H11*100,1)</f>
        <v>45.1</v>
      </c>
      <c r="K11" s="59">
        <v>163</v>
      </c>
      <c r="L11" s="66">
        <f t="shared" si="7"/>
        <v>82.8</v>
      </c>
      <c r="M11" s="58">
        <f>ROUND(AA11/K11*100,1)</f>
        <v>17.2</v>
      </c>
      <c r="N11" s="61">
        <v>1743</v>
      </c>
      <c r="O11" s="66">
        <f t="shared" si="8"/>
        <v>58.5</v>
      </c>
      <c r="P11" s="58">
        <f t="shared" si="2"/>
        <v>41.5</v>
      </c>
      <c r="Q11" s="61">
        <v>522</v>
      </c>
      <c r="R11" s="66">
        <f t="shared" si="9"/>
        <v>50.8</v>
      </c>
      <c r="S11" s="58">
        <f t="shared" si="10"/>
        <v>49.2</v>
      </c>
      <c r="T11" s="59">
        <v>472</v>
      </c>
      <c r="U11" s="58">
        <f t="shared" si="11"/>
        <v>52.1</v>
      </c>
      <c r="V11" s="58">
        <f t="shared" si="12"/>
        <v>47.9</v>
      </c>
      <c r="X11" s="68">
        <v>736</v>
      </c>
      <c r="Y11" s="68">
        <v>409</v>
      </c>
      <c r="Z11" s="68">
        <v>32</v>
      </c>
      <c r="AA11" s="68">
        <v>28</v>
      </c>
      <c r="AB11" s="79">
        <v>723</v>
      </c>
      <c r="AC11" s="68">
        <v>257</v>
      </c>
      <c r="AD11" s="68">
        <v>226</v>
      </c>
      <c r="AE11" s="23"/>
      <c r="AF11" s="23"/>
      <c r="AG11" s="23"/>
      <c r="AH11" s="24"/>
      <c r="AI11" s="24"/>
    </row>
    <row r="12" spans="1:35" s="13" customFormat="1" ht="18.75" customHeight="1">
      <c r="A12" s="19" t="s">
        <v>17</v>
      </c>
      <c r="B12" s="56">
        <v>821</v>
      </c>
      <c r="C12" s="66">
        <f t="shared" si="4"/>
        <v>53.2</v>
      </c>
      <c r="D12" s="58">
        <f t="shared" si="0"/>
        <v>46.8</v>
      </c>
      <c r="E12" s="60">
        <v>478</v>
      </c>
      <c r="F12" s="66">
        <f t="shared" si="5"/>
        <v>61.1</v>
      </c>
      <c r="G12" s="58">
        <f t="shared" si="1"/>
        <v>38.9</v>
      </c>
      <c r="H12" s="60">
        <v>20</v>
      </c>
      <c r="I12" s="58">
        <v>0</v>
      </c>
      <c r="J12" s="58">
        <v>0</v>
      </c>
      <c r="K12" s="59">
        <v>126</v>
      </c>
      <c r="L12" s="66">
        <v>0</v>
      </c>
      <c r="M12" s="58">
        <v>0</v>
      </c>
      <c r="N12" s="61">
        <v>807</v>
      </c>
      <c r="O12" s="66">
        <f t="shared" si="8"/>
        <v>53.4</v>
      </c>
      <c r="P12" s="58">
        <f t="shared" si="2"/>
        <v>46.6</v>
      </c>
      <c r="Q12" s="61">
        <v>392</v>
      </c>
      <c r="R12" s="66">
        <f t="shared" si="9"/>
        <v>53.1</v>
      </c>
      <c r="S12" s="58">
        <f t="shared" si="10"/>
        <v>46.9</v>
      </c>
      <c r="T12" s="59">
        <v>339</v>
      </c>
      <c r="U12" s="58">
        <f t="shared" si="11"/>
        <v>52.2</v>
      </c>
      <c r="V12" s="58">
        <f t="shared" si="12"/>
        <v>47.8</v>
      </c>
      <c r="X12" s="68">
        <v>384</v>
      </c>
      <c r="Y12" s="68">
        <v>186</v>
      </c>
      <c r="Z12" s="68">
        <v>16</v>
      </c>
      <c r="AA12" s="68">
        <v>6</v>
      </c>
      <c r="AB12" s="79">
        <v>376</v>
      </c>
      <c r="AC12" s="68">
        <v>184</v>
      </c>
      <c r="AD12" s="68">
        <v>162</v>
      </c>
      <c r="AE12" s="23"/>
      <c r="AF12" s="23"/>
      <c r="AG12" s="23"/>
      <c r="AH12" s="24"/>
      <c r="AI12" s="24"/>
    </row>
    <row r="13" spans="1:35" s="13" customFormat="1" ht="18.75" customHeight="1">
      <c r="A13" s="19" t="s">
        <v>18</v>
      </c>
      <c r="B13" s="55">
        <v>941</v>
      </c>
      <c r="C13" s="66">
        <f t="shared" si="4"/>
        <v>59.6</v>
      </c>
      <c r="D13" s="58">
        <f t="shared" si="0"/>
        <v>40.4</v>
      </c>
      <c r="E13" s="59">
        <v>941</v>
      </c>
      <c r="F13" s="66">
        <f t="shared" si="5"/>
        <v>62.1</v>
      </c>
      <c r="G13" s="58">
        <f t="shared" si="1"/>
        <v>37.9</v>
      </c>
      <c r="H13" s="59">
        <v>79</v>
      </c>
      <c r="I13" s="58">
        <f t="shared" si="6"/>
        <v>45.6</v>
      </c>
      <c r="J13" s="58">
        <f t="shared" ref="J13:J21" si="13">ROUND(Z13/H13*100,1)</f>
        <v>54.4</v>
      </c>
      <c r="K13" s="59">
        <v>140</v>
      </c>
      <c r="L13" s="66">
        <f t="shared" si="7"/>
        <v>52.9</v>
      </c>
      <c r="M13" s="58">
        <f>ROUND(AA13/K13*100,1)</f>
        <v>47.1</v>
      </c>
      <c r="N13" s="61">
        <v>928</v>
      </c>
      <c r="O13" s="66">
        <f t="shared" si="8"/>
        <v>59.7</v>
      </c>
      <c r="P13" s="58">
        <f t="shared" si="2"/>
        <v>40.299999999999997</v>
      </c>
      <c r="Q13" s="61">
        <v>374</v>
      </c>
      <c r="R13" s="66">
        <f t="shared" si="9"/>
        <v>53.2</v>
      </c>
      <c r="S13" s="58">
        <f t="shared" si="10"/>
        <v>46.8</v>
      </c>
      <c r="T13" s="59">
        <v>337</v>
      </c>
      <c r="U13" s="58">
        <f t="shared" si="11"/>
        <v>54</v>
      </c>
      <c r="V13" s="58">
        <f t="shared" si="12"/>
        <v>46</v>
      </c>
      <c r="X13" s="68">
        <v>380</v>
      </c>
      <c r="Y13" s="68">
        <v>357</v>
      </c>
      <c r="Z13" s="68">
        <v>43</v>
      </c>
      <c r="AA13" s="68">
        <v>66</v>
      </c>
      <c r="AB13" s="79">
        <v>374</v>
      </c>
      <c r="AC13" s="68">
        <v>175</v>
      </c>
      <c r="AD13" s="68">
        <v>155</v>
      </c>
      <c r="AE13" s="23"/>
      <c r="AF13" s="23"/>
      <c r="AG13" s="23"/>
      <c r="AH13" s="24"/>
      <c r="AI13" s="24"/>
    </row>
    <row r="14" spans="1:35" s="13" customFormat="1" ht="18.75" customHeight="1">
      <c r="A14" s="19" t="s">
        <v>19</v>
      </c>
      <c r="B14" s="55">
        <v>1270</v>
      </c>
      <c r="C14" s="66">
        <f t="shared" si="4"/>
        <v>53</v>
      </c>
      <c r="D14" s="58">
        <f t="shared" si="0"/>
        <v>47</v>
      </c>
      <c r="E14" s="59">
        <v>571</v>
      </c>
      <c r="F14" s="66">
        <f t="shared" si="5"/>
        <v>51.1</v>
      </c>
      <c r="G14" s="58">
        <f t="shared" si="1"/>
        <v>48.9</v>
      </c>
      <c r="H14" s="59">
        <v>68</v>
      </c>
      <c r="I14" s="58">
        <f t="shared" si="6"/>
        <v>57.4</v>
      </c>
      <c r="J14" s="58">
        <f t="shared" si="13"/>
        <v>42.6</v>
      </c>
      <c r="K14" s="59">
        <v>48</v>
      </c>
      <c r="L14" s="66">
        <f t="shared" si="7"/>
        <v>75</v>
      </c>
      <c r="M14" s="58">
        <f>ROUND(AA14/K14*100,1)</f>
        <v>25</v>
      </c>
      <c r="N14" s="61">
        <v>1261</v>
      </c>
      <c r="O14" s="66">
        <f t="shared" si="8"/>
        <v>52.8</v>
      </c>
      <c r="P14" s="58">
        <f t="shared" si="2"/>
        <v>47.2</v>
      </c>
      <c r="Q14" s="61">
        <v>624</v>
      </c>
      <c r="R14" s="66">
        <f t="shared" si="9"/>
        <v>47.1</v>
      </c>
      <c r="S14" s="58">
        <f t="shared" si="10"/>
        <v>52.9</v>
      </c>
      <c r="T14" s="59">
        <v>516</v>
      </c>
      <c r="U14" s="58">
        <f t="shared" si="11"/>
        <v>50.2</v>
      </c>
      <c r="V14" s="58">
        <f t="shared" si="12"/>
        <v>49.8</v>
      </c>
      <c r="X14" s="68">
        <v>597</v>
      </c>
      <c r="Y14" s="68">
        <v>279</v>
      </c>
      <c r="Z14" s="68">
        <v>29</v>
      </c>
      <c r="AA14" s="68">
        <v>12</v>
      </c>
      <c r="AB14" s="79">
        <v>595</v>
      </c>
      <c r="AC14" s="68">
        <v>330</v>
      </c>
      <c r="AD14" s="68">
        <v>257</v>
      </c>
      <c r="AE14" s="23"/>
      <c r="AF14" s="23"/>
      <c r="AG14" s="23"/>
      <c r="AH14" s="24"/>
      <c r="AI14" s="24"/>
    </row>
    <row r="15" spans="1:35" s="13" customFormat="1" ht="18.75" customHeight="1">
      <c r="A15" s="19" t="s">
        <v>20</v>
      </c>
      <c r="B15" s="55">
        <v>848</v>
      </c>
      <c r="C15" s="66">
        <f t="shared" si="4"/>
        <v>63.2</v>
      </c>
      <c r="D15" s="58">
        <f t="shared" si="0"/>
        <v>36.799999999999997</v>
      </c>
      <c r="E15" s="59">
        <v>571</v>
      </c>
      <c r="F15" s="66">
        <f t="shared" si="5"/>
        <v>68.099999999999994</v>
      </c>
      <c r="G15" s="58">
        <f t="shared" si="1"/>
        <v>31.9</v>
      </c>
      <c r="H15" s="59">
        <v>34</v>
      </c>
      <c r="I15" s="58">
        <f t="shared" si="6"/>
        <v>58.8</v>
      </c>
      <c r="J15" s="58">
        <f t="shared" si="13"/>
        <v>41.2</v>
      </c>
      <c r="K15" s="59">
        <v>83</v>
      </c>
      <c r="L15" s="66">
        <v>0</v>
      </c>
      <c r="M15" s="58">
        <v>0</v>
      </c>
      <c r="N15" s="61">
        <v>817</v>
      </c>
      <c r="O15" s="66">
        <f t="shared" si="8"/>
        <v>63.3</v>
      </c>
      <c r="P15" s="58">
        <f t="shared" si="2"/>
        <v>36.700000000000003</v>
      </c>
      <c r="Q15" s="61">
        <v>344</v>
      </c>
      <c r="R15" s="66">
        <f t="shared" si="9"/>
        <v>60.5</v>
      </c>
      <c r="S15" s="58">
        <f t="shared" si="10"/>
        <v>39.5</v>
      </c>
      <c r="T15" s="59">
        <v>302</v>
      </c>
      <c r="U15" s="58">
        <f t="shared" si="11"/>
        <v>61.3</v>
      </c>
      <c r="V15" s="58">
        <f t="shared" si="12"/>
        <v>38.700000000000003</v>
      </c>
      <c r="X15" s="68">
        <v>312</v>
      </c>
      <c r="Y15" s="68">
        <v>182</v>
      </c>
      <c r="Z15" s="68">
        <v>14</v>
      </c>
      <c r="AA15" s="68">
        <v>12</v>
      </c>
      <c r="AB15" s="79">
        <v>300</v>
      </c>
      <c r="AC15" s="68">
        <v>136</v>
      </c>
      <c r="AD15" s="68">
        <v>117</v>
      </c>
      <c r="AE15" s="23"/>
      <c r="AF15" s="23"/>
      <c r="AG15" s="23"/>
      <c r="AH15" s="24"/>
      <c r="AI15" s="24"/>
    </row>
    <row r="16" spans="1:35" s="13" customFormat="1" ht="18.75" customHeight="1">
      <c r="A16" s="19" t="s">
        <v>21</v>
      </c>
      <c r="B16" s="55">
        <v>1977</v>
      </c>
      <c r="C16" s="66">
        <f t="shared" si="4"/>
        <v>46.9</v>
      </c>
      <c r="D16" s="58">
        <f t="shared" si="0"/>
        <v>53.1</v>
      </c>
      <c r="E16" s="59">
        <v>1468</v>
      </c>
      <c r="F16" s="66">
        <f t="shared" si="5"/>
        <v>47.8</v>
      </c>
      <c r="G16" s="58">
        <f t="shared" si="1"/>
        <v>52.2</v>
      </c>
      <c r="H16" s="59">
        <v>102</v>
      </c>
      <c r="I16" s="58">
        <f t="shared" si="6"/>
        <v>53.9</v>
      </c>
      <c r="J16" s="58">
        <f t="shared" si="13"/>
        <v>46.1</v>
      </c>
      <c r="K16" s="59">
        <v>192</v>
      </c>
      <c r="L16" s="66">
        <f t="shared" si="7"/>
        <v>39.1</v>
      </c>
      <c r="M16" s="58">
        <f>ROUND(AA16/K16*100,1)</f>
        <v>60.9</v>
      </c>
      <c r="N16" s="61">
        <v>1956</v>
      </c>
      <c r="O16" s="66">
        <f t="shared" si="8"/>
        <v>46.8</v>
      </c>
      <c r="P16" s="58">
        <f t="shared" si="2"/>
        <v>53.2</v>
      </c>
      <c r="Q16" s="61">
        <v>833</v>
      </c>
      <c r="R16" s="66">
        <f t="shared" si="9"/>
        <v>49.3</v>
      </c>
      <c r="S16" s="58">
        <f t="shared" si="10"/>
        <v>50.7</v>
      </c>
      <c r="T16" s="59">
        <v>744</v>
      </c>
      <c r="U16" s="58">
        <f t="shared" si="11"/>
        <v>50.8</v>
      </c>
      <c r="V16" s="58">
        <f t="shared" si="12"/>
        <v>49.2</v>
      </c>
      <c r="X16" s="68">
        <v>1050</v>
      </c>
      <c r="Y16" s="68">
        <v>766</v>
      </c>
      <c r="Z16" s="68">
        <v>47</v>
      </c>
      <c r="AA16" s="68">
        <v>117</v>
      </c>
      <c r="AB16" s="79">
        <v>1040</v>
      </c>
      <c r="AC16" s="68">
        <v>422</v>
      </c>
      <c r="AD16" s="68">
        <v>366</v>
      </c>
      <c r="AE16" s="23"/>
      <c r="AF16" s="23"/>
      <c r="AG16" s="23"/>
      <c r="AH16" s="24"/>
      <c r="AI16" s="24"/>
    </row>
    <row r="17" spans="1:35" s="13" customFormat="1" ht="18.75" customHeight="1">
      <c r="A17" s="20" t="s">
        <v>22</v>
      </c>
      <c r="B17" s="55">
        <v>763</v>
      </c>
      <c r="C17" s="66">
        <f t="shared" si="4"/>
        <v>49.1</v>
      </c>
      <c r="D17" s="58">
        <f t="shared" si="0"/>
        <v>50.9</v>
      </c>
      <c r="E17" s="59">
        <v>649</v>
      </c>
      <c r="F17" s="66">
        <f t="shared" si="5"/>
        <v>69.5</v>
      </c>
      <c r="G17" s="58">
        <f t="shared" si="1"/>
        <v>30.5</v>
      </c>
      <c r="H17" s="59">
        <v>47</v>
      </c>
      <c r="I17" s="58">
        <f t="shared" si="6"/>
        <v>23.400000000000006</v>
      </c>
      <c r="J17" s="58">
        <f t="shared" si="13"/>
        <v>76.599999999999994</v>
      </c>
      <c r="K17" s="59">
        <v>115</v>
      </c>
      <c r="L17" s="66">
        <f t="shared" si="7"/>
        <v>55.7</v>
      </c>
      <c r="M17" s="58">
        <f>ROUND(AA17/K17*100,1)</f>
        <v>44.3</v>
      </c>
      <c r="N17" s="61">
        <v>755</v>
      </c>
      <c r="O17" s="66">
        <f t="shared" si="8"/>
        <v>49</v>
      </c>
      <c r="P17" s="58">
        <f t="shared" si="2"/>
        <v>51</v>
      </c>
      <c r="Q17" s="61">
        <v>254</v>
      </c>
      <c r="R17" s="66">
        <f t="shared" si="9"/>
        <v>32.700000000000003</v>
      </c>
      <c r="S17" s="58">
        <f t="shared" si="10"/>
        <v>67.3</v>
      </c>
      <c r="T17" s="59">
        <v>237</v>
      </c>
      <c r="U17" s="58">
        <f t="shared" si="11"/>
        <v>32.900000000000006</v>
      </c>
      <c r="V17" s="58">
        <f t="shared" si="12"/>
        <v>67.099999999999994</v>
      </c>
      <c r="X17" s="68">
        <v>388</v>
      </c>
      <c r="Y17" s="68">
        <v>198</v>
      </c>
      <c r="Z17" s="68">
        <v>36</v>
      </c>
      <c r="AA17" s="68">
        <v>51</v>
      </c>
      <c r="AB17" s="79">
        <v>385</v>
      </c>
      <c r="AC17" s="68">
        <v>171</v>
      </c>
      <c r="AD17" s="68">
        <v>159</v>
      </c>
      <c r="AE17" s="23"/>
      <c r="AF17" s="23"/>
      <c r="AG17" s="23"/>
      <c r="AH17" s="24"/>
      <c r="AI17" s="24"/>
    </row>
    <row r="18" spans="1:35" s="13" customFormat="1" ht="18.75" customHeight="1">
      <c r="A18" s="19" t="s">
        <v>23</v>
      </c>
      <c r="B18" s="55">
        <v>386</v>
      </c>
      <c r="C18" s="66">
        <f t="shared" si="4"/>
        <v>50.3</v>
      </c>
      <c r="D18" s="58">
        <f t="shared" si="0"/>
        <v>49.7</v>
      </c>
      <c r="E18" s="59">
        <v>306</v>
      </c>
      <c r="F18" s="66">
        <f t="shared" si="5"/>
        <v>65.400000000000006</v>
      </c>
      <c r="G18" s="58">
        <f t="shared" si="1"/>
        <v>34.6</v>
      </c>
      <c r="H18" s="59">
        <v>44</v>
      </c>
      <c r="I18" s="58">
        <f t="shared" si="6"/>
        <v>54.5</v>
      </c>
      <c r="J18" s="58">
        <f t="shared" si="13"/>
        <v>45.5</v>
      </c>
      <c r="K18" s="59">
        <v>42</v>
      </c>
      <c r="L18" s="66">
        <f t="shared" si="7"/>
        <v>71.400000000000006</v>
      </c>
      <c r="M18" s="58">
        <f>ROUND(AA18/K18*100,1)</f>
        <v>28.6</v>
      </c>
      <c r="N18" s="61">
        <v>381</v>
      </c>
      <c r="O18" s="66">
        <f t="shared" si="8"/>
        <v>50.1</v>
      </c>
      <c r="P18" s="58">
        <f t="shared" si="2"/>
        <v>49.9</v>
      </c>
      <c r="Q18" s="61">
        <v>140</v>
      </c>
      <c r="R18" s="66">
        <f t="shared" si="9"/>
        <v>55.7</v>
      </c>
      <c r="S18" s="58">
        <f t="shared" si="10"/>
        <v>44.3</v>
      </c>
      <c r="T18" s="59">
        <v>128</v>
      </c>
      <c r="U18" s="58">
        <f t="shared" si="11"/>
        <v>55.5</v>
      </c>
      <c r="V18" s="58">
        <f t="shared" si="12"/>
        <v>44.5</v>
      </c>
      <c r="X18" s="68">
        <v>192</v>
      </c>
      <c r="Y18" s="68">
        <v>106</v>
      </c>
      <c r="Z18" s="68">
        <v>20</v>
      </c>
      <c r="AA18" s="68">
        <v>12</v>
      </c>
      <c r="AB18" s="79">
        <v>190</v>
      </c>
      <c r="AC18" s="68">
        <v>62</v>
      </c>
      <c r="AD18" s="68">
        <v>57</v>
      </c>
      <c r="AE18" s="23"/>
      <c r="AF18" s="23"/>
      <c r="AG18" s="23"/>
      <c r="AH18" s="24"/>
      <c r="AI18" s="24"/>
    </row>
    <row r="19" spans="1:35" s="13" customFormat="1" ht="18.75" customHeight="1">
      <c r="A19" s="19" t="s">
        <v>24</v>
      </c>
      <c r="B19" s="55">
        <v>899</v>
      </c>
      <c r="C19" s="66">
        <f t="shared" si="4"/>
        <v>60.6</v>
      </c>
      <c r="D19" s="58">
        <f t="shared" si="0"/>
        <v>39.4</v>
      </c>
      <c r="E19" s="59">
        <v>764</v>
      </c>
      <c r="F19" s="66">
        <f t="shared" si="5"/>
        <v>70.5</v>
      </c>
      <c r="G19" s="58">
        <f t="shared" si="1"/>
        <v>29.5</v>
      </c>
      <c r="H19" s="59">
        <v>27</v>
      </c>
      <c r="I19" s="58">
        <f t="shared" si="6"/>
        <v>55.6</v>
      </c>
      <c r="J19" s="58">
        <f t="shared" si="13"/>
        <v>44.4</v>
      </c>
      <c r="K19" s="59">
        <v>109</v>
      </c>
      <c r="L19" s="66">
        <f t="shared" si="7"/>
        <v>78.900000000000006</v>
      </c>
      <c r="M19" s="58">
        <f>ROUND(AA19/K19*100,1)</f>
        <v>21.1</v>
      </c>
      <c r="N19" s="61">
        <v>883</v>
      </c>
      <c r="O19" s="66">
        <f t="shared" si="8"/>
        <v>60.7</v>
      </c>
      <c r="P19" s="58">
        <f t="shared" si="2"/>
        <v>39.299999999999997</v>
      </c>
      <c r="Q19" s="61">
        <v>317</v>
      </c>
      <c r="R19" s="66">
        <f t="shared" si="9"/>
        <v>54.6</v>
      </c>
      <c r="S19" s="58">
        <f t="shared" si="10"/>
        <v>45.4</v>
      </c>
      <c r="T19" s="59">
        <v>244</v>
      </c>
      <c r="U19" s="58">
        <f t="shared" si="11"/>
        <v>57</v>
      </c>
      <c r="V19" s="58">
        <f t="shared" si="12"/>
        <v>43</v>
      </c>
      <c r="X19" s="68">
        <v>354</v>
      </c>
      <c r="Y19" s="68">
        <v>225</v>
      </c>
      <c r="Z19" s="68">
        <v>12</v>
      </c>
      <c r="AA19" s="68">
        <v>23</v>
      </c>
      <c r="AB19" s="79">
        <v>347</v>
      </c>
      <c r="AC19" s="68">
        <v>144</v>
      </c>
      <c r="AD19" s="68">
        <v>105</v>
      </c>
      <c r="AE19" s="23"/>
      <c r="AF19" s="23"/>
      <c r="AG19" s="23"/>
      <c r="AH19" s="24"/>
      <c r="AI19" s="24"/>
    </row>
    <row r="20" spans="1:35" s="13" customFormat="1" ht="18.75" customHeight="1">
      <c r="A20" s="19" t="s">
        <v>25</v>
      </c>
      <c r="B20" s="55">
        <v>509</v>
      </c>
      <c r="C20" s="66">
        <f t="shared" si="4"/>
        <v>51.5</v>
      </c>
      <c r="D20" s="58">
        <f t="shared" si="0"/>
        <v>48.5</v>
      </c>
      <c r="E20" s="59">
        <v>362</v>
      </c>
      <c r="F20" s="66">
        <f t="shared" si="5"/>
        <v>56.9</v>
      </c>
      <c r="G20" s="58">
        <f t="shared" si="1"/>
        <v>43.1</v>
      </c>
      <c r="H20" s="59">
        <v>7</v>
      </c>
      <c r="I20" s="58">
        <v>0</v>
      </c>
      <c r="J20" s="58">
        <f t="shared" si="13"/>
        <v>28.6</v>
      </c>
      <c r="K20" s="59">
        <v>15</v>
      </c>
      <c r="L20" s="66">
        <v>0</v>
      </c>
      <c r="M20" s="58">
        <v>0</v>
      </c>
      <c r="N20" s="61">
        <v>485</v>
      </c>
      <c r="O20" s="66">
        <f t="shared" si="8"/>
        <v>51.3</v>
      </c>
      <c r="P20" s="58">
        <f t="shared" si="2"/>
        <v>48.7</v>
      </c>
      <c r="Q20" s="61">
        <v>228</v>
      </c>
      <c r="R20" s="66">
        <f t="shared" si="9"/>
        <v>52.6</v>
      </c>
      <c r="S20" s="58">
        <f t="shared" si="10"/>
        <v>47.4</v>
      </c>
      <c r="T20" s="59">
        <v>190</v>
      </c>
      <c r="U20" s="58">
        <f t="shared" si="11"/>
        <v>55.8</v>
      </c>
      <c r="V20" s="58">
        <f t="shared" si="12"/>
        <v>44.2</v>
      </c>
      <c r="X20" s="68">
        <v>247</v>
      </c>
      <c r="Y20" s="68">
        <v>156</v>
      </c>
      <c r="Z20" s="68">
        <v>2</v>
      </c>
      <c r="AA20" s="68">
        <v>0</v>
      </c>
      <c r="AB20" s="79">
        <v>236</v>
      </c>
      <c r="AC20" s="68">
        <v>108</v>
      </c>
      <c r="AD20" s="68">
        <v>84</v>
      </c>
      <c r="AE20" s="23"/>
      <c r="AF20" s="23"/>
      <c r="AG20" s="23"/>
      <c r="AH20" s="24"/>
      <c r="AI20" s="24"/>
    </row>
    <row r="21" spans="1:35" s="13" customFormat="1" ht="18" customHeight="1">
      <c r="A21" s="19" t="s">
        <v>26</v>
      </c>
      <c r="B21" s="55">
        <v>1131</v>
      </c>
      <c r="C21" s="66">
        <f t="shared" si="4"/>
        <v>61.5</v>
      </c>
      <c r="D21" s="58">
        <f t="shared" si="0"/>
        <v>38.5</v>
      </c>
      <c r="E21" s="59">
        <v>801</v>
      </c>
      <c r="F21" s="66">
        <f t="shared" si="5"/>
        <v>73.2</v>
      </c>
      <c r="G21" s="58">
        <f t="shared" si="1"/>
        <v>26.8</v>
      </c>
      <c r="H21" s="59">
        <v>123</v>
      </c>
      <c r="I21" s="58">
        <v>0</v>
      </c>
      <c r="J21" s="58">
        <f t="shared" si="13"/>
        <v>8.9</v>
      </c>
      <c r="K21" s="59">
        <v>129</v>
      </c>
      <c r="L21" s="66">
        <f t="shared" si="7"/>
        <v>63.6</v>
      </c>
      <c r="M21" s="58">
        <f>ROUND(AA21/K21*100,1)</f>
        <v>36.4</v>
      </c>
      <c r="N21" s="61">
        <v>1113</v>
      </c>
      <c r="O21" s="66">
        <f t="shared" si="8"/>
        <v>61.7</v>
      </c>
      <c r="P21" s="58">
        <f t="shared" si="2"/>
        <v>38.299999999999997</v>
      </c>
      <c r="Q21" s="61">
        <v>380</v>
      </c>
      <c r="R21" s="66">
        <f t="shared" si="9"/>
        <v>48.2</v>
      </c>
      <c r="S21" s="58">
        <f t="shared" si="10"/>
        <v>51.8</v>
      </c>
      <c r="T21" s="59">
        <v>326</v>
      </c>
      <c r="U21" s="58">
        <f t="shared" si="11"/>
        <v>48.2</v>
      </c>
      <c r="V21" s="58">
        <f t="shared" si="12"/>
        <v>51.8</v>
      </c>
      <c r="X21" s="68">
        <v>435</v>
      </c>
      <c r="Y21" s="68">
        <v>215</v>
      </c>
      <c r="Z21" s="68">
        <v>11</v>
      </c>
      <c r="AA21" s="68">
        <v>47</v>
      </c>
      <c r="AB21" s="79">
        <v>426</v>
      </c>
      <c r="AC21" s="68">
        <v>197</v>
      </c>
      <c r="AD21" s="68">
        <v>169</v>
      </c>
      <c r="AE21" s="23"/>
      <c r="AF21" s="23"/>
      <c r="AG21" s="23"/>
      <c r="AH21" s="24"/>
      <c r="AI21" s="24"/>
    </row>
    <row r="22" spans="1:35" s="13" customFormat="1" ht="18" hidden="1" customHeight="1">
      <c r="A22" s="19"/>
      <c r="B22" s="82"/>
      <c r="C22" s="66"/>
      <c r="D22" s="58"/>
      <c r="E22" s="83"/>
      <c r="F22" s="66"/>
      <c r="G22" s="58"/>
      <c r="H22" s="59"/>
      <c r="I22" s="58"/>
      <c r="J22" s="58"/>
      <c r="K22" s="83">
        <v>0</v>
      </c>
      <c r="L22" s="66"/>
      <c r="M22" s="58"/>
      <c r="N22" s="61">
        <v>0</v>
      </c>
      <c r="O22" s="66"/>
      <c r="P22" s="58"/>
      <c r="Q22" s="84">
        <v>0</v>
      </c>
      <c r="R22" s="66"/>
      <c r="S22" s="58"/>
      <c r="T22" s="59"/>
      <c r="U22" s="58"/>
      <c r="V22" s="58"/>
      <c r="X22" s="68">
        <v>0</v>
      </c>
      <c r="Y22" s="68">
        <v>0</v>
      </c>
      <c r="Z22" s="68">
        <v>0</v>
      </c>
      <c r="AA22" s="68">
        <v>0</v>
      </c>
      <c r="AB22" s="79">
        <v>0</v>
      </c>
      <c r="AC22" s="68">
        <v>0</v>
      </c>
      <c r="AD22" s="68">
        <v>0</v>
      </c>
      <c r="AE22" s="23"/>
      <c r="AF22" s="23"/>
      <c r="AG22" s="23"/>
      <c r="AH22" s="24"/>
      <c r="AI22" s="24"/>
    </row>
    <row r="23" spans="1:35" s="13" customFormat="1" ht="18.75" customHeight="1">
      <c r="A23" s="19" t="s">
        <v>27</v>
      </c>
      <c r="B23" s="55">
        <v>994</v>
      </c>
      <c r="C23" s="66">
        <f t="shared" si="4"/>
        <v>56.8</v>
      </c>
      <c r="D23" s="58">
        <f>ROUND(X23/B23*100,1)</f>
        <v>43.2</v>
      </c>
      <c r="E23" s="59">
        <v>1038</v>
      </c>
      <c r="F23" s="66">
        <f t="shared" si="5"/>
        <v>58.4</v>
      </c>
      <c r="G23" s="58">
        <f>ROUND(Y23/E23*100,1)</f>
        <v>41.6</v>
      </c>
      <c r="H23" s="59">
        <v>25</v>
      </c>
      <c r="I23" s="58">
        <f t="shared" si="6"/>
        <v>24</v>
      </c>
      <c r="J23" s="58">
        <f>ROUND(Z23/H23*100,1)</f>
        <v>76</v>
      </c>
      <c r="K23" s="59">
        <v>88</v>
      </c>
      <c r="L23" s="66">
        <f t="shared" si="7"/>
        <v>75</v>
      </c>
      <c r="M23" s="58">
        <f>ROUND(AA23/K23*100,1)</f>
        <v>25</v>
      </c>
      <c r="N23" s="61">
        <v>975</v>
      </c>
      <c r="O23" s="66">
        <f t="shared" si="8"/>
        <v>57.1</v>
      </c>
      <c r="P23" s="58">
        <f>ROUND(AB23/N23*100,1)</f>
        <v>42.9</v>
      </c>
      <c r="Q23" s="61">
        <v>290</v>
      </c>
      <c r="R23" s="66">
        <f t="shared" si="9"/>
        <v>49</v>
      </c>
      <c r="S23" s="58">
        <f t="shared" si="10"/>
        <v>51</v>
      </c>
      <c r="T23" s="59">
        <v>238</v>
      </c>
      <c r="U23" s="58">
        <f t="shared" si="11"/>
        <v>52.5</v>
      </c>
      <c r="V23" s="58">
        <f t="shared" si="12"/>
        <v>47.5</v>
      </c>
      <c r="X23" s="68">
        <v>429</v>
      </c>
      <c r="Y23" s="68">
        <v>432</v>
      </c>
      <c r="Z23" s="68">
        <v>19</v>
      </c>
      <c r="AA23" s="68">
        <v>22</v>
      </c>
      <c r="AB23" s="79">
        <v>418</v>
      </c>
      <c r="AC23" s="68">
        <v>148</v>
      </c>
      <c r="AD23" s="68">
        <v>113</v>
      </c>
      <c r="AE23" s="23"/>
      <c r="AF23" s="23"/>
      <c r="AG23" s="23"/>
      <c r="AH23" s="24"/>
      <c r="AI23" s="24"/>
    </row>
    <row r="24" spans="1:35" s="13" customFormat="1" ht="18.75" customHeight="1">
      <c r="A24" s="19" t="s">
        <v>28</v>
      </c>
      <c r="B24" s="55">
        <v>715</v>
      </c>
      <c r="C24" s="66">
        <f t="shared" si="4"/>
        <v>55.9</v>
      </c>
      <c r="D24" s="58">
        <f>ROUND(X24/B24*100,1)</f>
        <v>44.1</v>
      </c>
      <c r="E24" s="59">
        <v>614</v>
      </c>
      <c r="F24" s="66">
        <f t="shared" si="5"/>
        <v>47.2</v>
      </c>
      <c r="G24" s="58">
        <f>ROUND(Y24/E24*100,1)</f>
        <v>52.8</v>
      </c>
      <c r="H24" s="59">
        <v>32</v>
      </c>
      <c r="I24" s="58">
        <f t="shared" si="6"/>
        <v>68.7</v>
      </c>
      <c r="J24" s="58">
        <f>ROUND(Z24/H24*100,1)</f>
        <v>31.3</v>
      </c>
      <c r="K24" s="59">
        <v>109</v>
      </c>
      <c r="L24" s="66">
        <f t="shared" si="7"/>
        <v>65.099999999999994</v>
      </c>
      <c r="M24" s="58">
        <f>ROUND(AA24/K24*100,1)</f>
        <v>34.9</v>
      </c>
      <c r="N24" s="61">
        <v>708</v>
      </c>
      <c r="O24" s="66">
        <f t="shared" si="8"/>
        <v>55.8</v>
      </c>
      <c r="P24" s="58">
        <f>ROUND(AB24/N24*100,1)</f>
        <v>44.2</v>
      </c>
      <c r="Q24" s="61">
        <v>261</v>
      </c>
      <c r="R24" s="66">
        <f t="shared" si="9"/>
        <v>59.8</v>
      </c>
      <c r="S24" s="58">
        <f t="shared" si="10"/>
        <v>40.200000000000003</v>
      </c>
      <c r="T24" s="59">
        <v>237</v>
      </c>
      <c r="U24" s="58">
        <f t="shared" si="11"/>
        <v>61.2</v>
      </c>
      <c r="V24" s="58">
        <f t="shared" si="12"/>
        <v>38.799999999999997</v>
      </c>
      <c r="X24" s="68">
        <v>315</v>
      </c>
      <c r="Y24" s="68">
        <v>324</v>
      </c>
      <c r="Z24" s="68">
        <v>10</v>
      </c>
      <c r="AA24" s="68">
        <v>38</v>
      </c>
      <c r="AB24" s="79">
        <v>313</v>
      </c>
      <c r="AC24" s="68">
        <v>105</v>
      </c>
      <c r="AD24" s="68">
        <v>92</v>
      </c>
      <c r="AE24" s="23"/>
      <c r="AF24" s="23"/>
      <c r="AG24" s="23"/>
      <c r="AH24" s="24"/>
      <c r="AI24" s="24"/>
    </row>
    <row r="25" spans="1:35" s="13" customFormat="1" ht="18.75" customHeight="1">
      <c r="A25" s="19" t="s">
        <v>12</v>
      </c>
      <c r="B25" s="55">
        <v>3386</v>
      </c>
      <c r="C25" s="66">
        <f t="shared" si="4"/>
        <v>35.200000000000003</v>
      </c>
      <c r="D25" s="58">
        <f>ROUND(X25/B25*100,1)</f>
        <v>64.8</v>
      </c>
      <c r="E25" s="59">
        <v>4513</v>
      </c>
      <c r="F25" s="66">
        <f t="shared" si="5"/>
        <v>54.6</v>
      </c>
      <c r="G25" s="58">
        <f>ROUND(Y25/E25*100,1)</f>
        <v>45.4</v>
      </c>
      <c r="H25" s="59">
        <v>322</v>
      </c>
      <c r="I25" s="58">
        <f t="shared" si="6"/>
        <v>24.5</v>
      </c>
      <c r="J25" s="58">
        <f>ROUND(Z25/H25*100,1)</f>
        <v>75.5</v>
      </c>
      <c r="K25" s="59">
        <v>188</v>
      </c>
      <c r="L25" s="66">
        <f t="shared" si="7"/>
        <v>18.099999999999994</v>
      </c>
      <c r="M25" s="58">
        <f>ROUND(AA25/K25*100,1)</f>
        <v>81.900000000000006</v>
      </c>
      <c r="N25" s="61">
        <v>3283</v>
      </c>
      <c r="O25" s="66">
        <f t="shared" si="8"/>
        <v>35.099999999999994</v>
      </c>
      <c r="P25" s="58">
        <f>ROUND(AB25/N25*100,1)</f>
        <v>64.900000000000006</v>
      </c>
      <c r="Q25" s="61">
        <v>1373</v>
      </c>
      <c r="R25" s="66">
        <f t="shared" si="9"/>
        <v>34.5</v>
      </c>
      <c r="S25" s="58">
        <f t="shared" si="10"/>
        <v>65.5</v>
      </c>
      <c r="T25" s="59">
        <v>993</v>
      </c>
      <c r="U25" s="58">
        <f t="shared" si="11"/>
        <v>37.1</v>
      </c>
      <c r="V25" s="58">
        <f t="shared" si="12"/>
        <v>62.9</v>
      </c>
      <c r="X25" s="68">
        <v>2194</v>
      </c>
      <c r="Y25" s="68">
        <v>2047</v>
      </c>
      <c r="Z25" s="68">
        <v>243</v>
      </c>
      <c r="AA25" s="68">
        <v>154</v>
      </c>
      <c r="AB25" s="79">
        <v>2130</v>
      </c>
      <c r="AC25" s="68">
        <v>899</v>
      </c>
      <c r="AD25" s="68">
        <v>625</v>
      </c>
      <c r="AE25" s="23"/>
      <c r="AF25" s="23"/>
      <c r="AG25" s="23"/>
      <c r="AH25" s="24"/>
      <c r="AI25" s="24"/>
    </row>
    <row r="26" spans="1:35">
      <c r="E26" s="5"/>
      <c r="H26" s="94"/>
      <c r="I26" s="93"/>
      <c r="L26" s="92"/>
      <c r="M26" s="92"/>
      <c r="N26" s="90"/>
      <c r="O26" s="90"/>
      <c r="P26" s="90"/>
      <c r="Q26" s="72"/>
      <c r="R26" s="90"/>
      <c r="S26" s="90"/>
      <c r="T26" s="90"/>
      <c r="U26" s="91"/>
      <c r="V26" s="91"/>
      <c r="W26" s="100"/>
      <c r="X26" s="100"/>
      <c r="Y26" s="2"/>
      <c r="Z26" s="2"/>
      <c r="AA26" s="2"/>
      <c r="AB26" s="2"/>
      <c r="AC26" s="2"/>
      <c r="AD26" s="2"/>
      <c r="AE26" s="2"/>
    </row>
    <row r="27" spans="1:35">
      <c r="X27" s="123"/>
      <c r="Y27" s="123"/>
      <c r="Z27" s="123"/>
      <c r="AA27" s="123"/>
    </row>
  </sheetData>
  <mergeCells count="11">
    <mergeCell ref="A1:V1"/>
    <mergeCell ref="U3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Гендер</vt:lpstr>
      <vt:lpstr>'1'!Заголовки_для_печати</vt:lpstr>
      <vt:lpstr>Гендер!Заголовки_для_печати</vt:lpstr>
      <vt:lpstr>'1'!Область_печати</vt:lpstr>
      <vt:lpstr>Гендер!Область_печати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2018-09-18T12:03:30Z</dcterms:modified>
</cp:coreProperties>
</file>