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19\Портал 12\2.Публікації\+стан ринку праці\"/>
    </mc:Choice>
  </mc:AlternateContent>
  <bookViews>
    <workbookView xWindow="9315" yWindow="75" windowWidth="12285" windowHeight="9435" tabRatio="573" activeTab="3"/>
  </bookViews>
  <sheets>
    <sheet name="0" sheetId="21" r:id="rId1"/>
    <sheet name="2 " sheetId="22" r:id="rId2"/>
    <sheet name=" 3 " sheetId="23" r:id="rId3"/>
    <sheet name="6" sheetId="15" r:id="rId4"/>
    <sheet name="7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>#REF!</definedName>
    <definedName name="_lastColumn" localSheetId="3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 localSheetId="1">'[2]Sheet1 (3)'!#REF!</definedName>
    <definedName name="date.e" localSheetId="3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4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'!$B$1:$F$23</definedName>
    <definedName name="_xlnm.Print_Area" localSheetId="0">'0'!#REF!</definedName>
    <definedName name="_xlnm.Print_Area" localSheetId="1">'2 '!#REF!</definedName>
    <definedName name="_xlnm.Print_Area" localSheetId="3">'6'!$A$3:$F$33</definedName>
    <definedName name="олд" localSheetId="3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M30" i="14" l="1"/>
  <c r="H30" i="14"/>
  <c r="I30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31" i="14"/>
  <c r="J30" i="14" s="1"/>
  <c r="O31" i="14"/>
  <c r="O30" i="14" s="1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N30" i="14"/>
  <c r="O47" i="14"/>
  <c r="O49" i="14" l="1"/>
  <c r="I26" i="14"/>
  <c r="M35" i="22" l="1"/>
  <c r="J35" i="22"/>
  <c r="G35" i="22"/>
  <c r="D35" i="22"/>
  <c r="M34" i="22"/>
  <c r="J34" i="22"/>
  <c r="G34" i="22"/>
  <c r="D34" i="22"/>
  <c r="M33" i="22"/>
  <c r="J33" i="22"/>
  <c r="G33" i="22"/>
  <c r="D33" i="22"/>
  <c r="M32" i="22"/>
  <c r="J32" i="22"/>
  <c r="G32" i="22"/>
  <c r="D32" i="22"/>
  <c r="M31" i="22"/>
  <c r="J31" i="22"/>
  <c r="G31" i="22"/>
  <c r="D31" i="22"/>
  <c r="M30" i="22"/>
  <c r="J30" i="22"/>
  <c r="G30" i="22"/>
  <c r="D30" i="22"/>
  <c r="M29" i="22"/>
  <c r="J29" i="22"/>
  <c r="G29" i="22"/>
  <c r="D29" i="22"/>
  <c r="M28" i="22"/>
  <c r="J28" i="22"/>
  <c r="G28" i="22"/>
  <c r="D28" i="22"/>
  <c r="M27" i="22"/>
  <c r="J27" i="22"/>
  <c r="G27" i="22"/>
  <c r="D27" i="22"/>
  <c r="M26" i="22"/>
  <c r="J26" i="22"/>
  <c r="G26" i="22"/>
  <c r="D26" i="22"/>
  <c r="M25" i="22"/>
  <c r="J25" i="22"/>
  <c r="G25" i="22"/>
  <c r="D25" i="22"/>
  <c r="M24" i="22"/>
  <c r="J24" i="22"/>
  <c r="G24" i="22"/>
  <c r="D24" i="22"/>
  <c r="M23" i="22"/>
  <c r="J23" i="22"/>
  <c r="G23" i="22"/>
  <c r="D23" i="22"/>
  <c r="M22" i="22"/>
  <c r="J22" i="22"/>
  <c r="G22" i="22"/>
  <c r="D22" i="22"/>
  <c r="M21" i="22"/>
  <c r="J21" i="22"/>
  <c r="G21" i="22"/>
  <c r="D21" i="22"/>
  <c r="M20" i="22"/>
  <c r="J20" i="22"/>
  <c r="G20" i="22"/>
  <c r="D20" i="22"/>
  <c r="M19" i="22"/>
  <c r="J19" i="22"/>
  <c r="G19" i="22"/>
  <c r="D19" i="22"/>
  <c r="M18" i="22"/>
  <c r="J18" i="22"/>
  <c r="G18" i="22"/>
  <c r="D18" i="22"/>
  <c r="M17" i="22"/>
  <c r="J17" i="22"/>
  <c r="G17" i="22"/>
  <c r="D17" i="22"/>
  <c r="M16" i="22"/>
  <c r="J16" i="22"/>
  <c r="G16" i="22"/>
  <c r="D16" i="22"/>
  <c r="M15" i="22"/>
  <c r="J15" i="22"/>
  <c r="G15" i="22"/>
  <c r="D15" i="22"/>
  <c r="M14" i="22"/>
  <c r="J14" i="22"/>
  <c r="G14" i="22"/>
  <c r="D14" i="22"/>
  <c r="M13" i="22"/>
  <c r="J13" i="22"/>
  <c r="G13" i="22"/>
  <c r="D13" i="22"/>
  <c r="M12" i="22"/>
  <c r="J12" i="22"/>
  <c r="G12" i="22"/>
  <c r="D12" i="22"/>
  <c r="M11" i="22"/>
  <c r="J11" i="22"/>
  <c r="G11" i="22"/>
  <c r="D11" i="22"/>
  <c r="M10" i="22"/>
  <c r="I10" i="22"/>
  <c r="J10" i="22" s="1"/>
  <c r="H10" i="22"/>
  <c r="G10" i="22"/>
  <c r="C10" i="22"/>
  <c r="B10" i="22"/>
  <c r="D10" i="22" l="1"/>
  <c r="BC11" i="14"/>
  <c r="BD11" i="14"/>
  <c r="BC12" i="14"/>
  <c r="BD12" i="14"/>
  <c r="BC13" i="14"/>
  <c r="BD13" i="14"/>
  <c r="BC14" i="14"/>
  <c r="BD14" i="14"/>
  <c r="BC15" i="14"/>
  <c r="BD15" i="14"/>
  <c r="BC16" i="14"/>
  <c r="BD16" i="14"/>
  <c r="BC17" i="14"/>
  <c r="BD17" i="14"/>
  <c r="BC18" i="14"/>
  <c r="BD18" i="14"/>
  <c r="BC19" i="14"/>
  <c r="BD19" i="14"/>
  <c r="BC20" i="14"/>
  <c r="BD20" i="14"/>
  <c r="BC21" i="14"/>
  <c r="BD21" i="14"/>
  <c r="BC22" i="14"/>
  <c r="BD22" i="14"/>
  <c r="BC23" i="14"/>
  <c r="BD23" i="14"/>
  <c r="BC24" i="14"/>
  <c r="BD24" i="14"/>
  <c r="BC25" i="14"/>
  <c r="BD25" i="14"/>
  <c r="BC26" i="14"/>
  <c r="BD26" i="14"/>
  <c r="BC27" i="14"/>
  <c r="BD27" i="14"/>
  <c r="BB10" i="14"/>
  <c r="BA10" i="14"/>
  <c r="B28" i="15" s="1"/>
  <c r="BE10" i="14"/>
  <c r="BH10" i="14" s="1"/>
  <c r="BF10" i="14"/>
  <c r="BG10" i="14"/>
  <c r="BG11" i="14"/>
  <c r="BH11" i="14"/>
  <c r="BG12" i="14"/>
  <c r="BH12" i="14"/>
  <c r="BG13" i="14"/>
  <c r="BH13" i="14"/>
  <c r="BD10" i="14" l="1"/>
  <c r="C28" i="15"/>
  <c r="BC10" i="14"/>
  <c r="D11" i="14" l="1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C10" i="14"/>
  <c r="B10" i="14"/>
  <c r="B6" i="15" s="1"/>
  <c r="D28" i="15"/>
  <c r="E28" i="15"/>
  <c r="E10" i="14" l="1"/>
  <c r="C6" i="15"/>
  <c r="D10" i="14"/>
  <c r="D6" i="15" l="1"/>
  <c r="E6" i="15"/>
  <c r="AL10" i="14" l="1"/>
  <c r="AH10" i="14"/>
  <c r="V11" i="14" l="1"/>
  <c r="W11" i="14"/>
  <c r="V12" i="14"/>
  <c r="W12" i="14"/>
  <c r="V13" i="14"/>
  <c r="W13" i="14"/>
  <c r="V14" i="14"/>
  <c r="W14" i="14"/>
  <c r="V15" i="14"/>
  <c r="W15" i="14"/>
  <c r="V16" i="14"/>
  <c r="W16" i="14"/>
  <c r="V17" i="14"/>
  <c r="W17" i="14"/>
  <c r="V18" i="14"/>
  <c r="W18" i="14"/>
  <c r="V19" i="14"/>
  <c r="W19" i="14"/>
  <c r="V20" i="14"/>
  <c r="W20" i="14"/>
  <c r="V21" i="14"/>
  <c r="W21" i="14"/>
  <c r="V22" i="14"/>
  <c r="W22" i="14"/>
  <c r="V23" i="14"/>
  <c r="W23" i="14"/>
  <c r="V24" i="14"/>
  <c r="W24" i="14"/>
  <c r="V25" i="14"/>
  <c r="W25" i="14"/>
  <c r="V26" i="14"/>
  <c r="W26" i="14"/>
  <c r="V27" i="14"/>
  <c r="W27" i="14"/>
  <c r="C31" i="15"/>
  <c r="B31" i="15"/>
  <c r="X11" i="14" l="1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10" i="14"/>
  <c r="BV11" i="14"/>
  <c r="BW11" i="14"/>
  <c r="BV12" i="14"/>
  <c r="BW12" i="14"/>
  <c r="BV13" i="14"/>
  <c r="BW13" i="14"/>
  <c r="BV14" i="14"/>
  <c r="BW14" i="14"/>
  <c r="BV15" i="14"/>
  <c r="BW15" i="14"/>
  <c r="BV16" i="14"/>
  <c r="BW16" i="14"/>
  <c r="BV17" i="14"/>
  <c r="BW17" i="14"/>
  <c r="BV18" i="14"/>
  <c r="BW18" i="14"/>
  <c r="BV19" i="14"/>
  <c r="BW19" i="14"/>
  <c r="BV20" i="14"/>
  <c r="BW20" i="14"/>
  <c r="BV21" i="14"/>
  <c r="BW21" i="14"/>
  <c r="BV22" i="14"/>
  <c r="BW22" i="14"/>
  <c r="BV23" i="14"/>
  <c r="BW23" i="14"/>
  <c r="BV24" i="14"/>
  <c r="BW24" i="14"/>
  <c r="BV25" i="14"/>
  <c r="BW25" i="14"/>
  <c r="BV26" i="14"/>
  <c r="BW26" i="14"/>
  <c r="BV27" i="14"/>
  <c r="BW27" i="14"/>
  <c r="BR11" i="14"/>
  <c r="BS11" i="14"/>
  <c r="BR12" i="14"/>
  <c r="BS12" i="14"/>
  <c r="BR13" i="14"/>
  <c r="BS13" i="14"/>
  <c r="BR14" i="14"/>
  <c r="BS14" i="14"/>
  <c r="BR15" i="14"/>
  <c r="BS15" i="14"/>
  <c r="BR16" i="14"/>
  <c r="BS16" i="14"/>
  <c r="BR17" i="14"/>
  <c r="BS17" i="14"/>
  <c r="BR18" i="14"/>
  <c r="BS18" i="14"/>
  <c r="BR19" i="14"/>
  <c r="BS19" i="14"/>
  <c r="BR20" i="14"/>
  <c r="BS20" i="14"/>
  <c r="BR21" i="14"/>
  <c r="BS21" i="14"/>
  <c r="BR22" i="14"/>
  <c r="BS22" i="14"/>
  <c r="BR23" i="14"/>
  <c r="BS23" i="14"/>
  <c r="BR24" i="14"/>
  <c r="BS24" i="14"/>
  <c r="BR25" i="14"/>
  <c r="BS25" i="14"/>
  <c r="BR26" i="14"/>
  <c r="BS26" i="14"/>
  <c r="BR27" i="14"/>
  <c r="BS27" i="14"/>
  <c r="BK11" i="14"/>
  <c r="BL11" i="14"/>
  <c r="BK12" i="14"/>
  <c r="BL12" i="14"/>
  <c r="BK13" i="14"/>
  <c r="BL13" i="14"/>
  <c r="BK14" i="14"/>
  <c r="BL14" i="14"/>
  <c r="BK15" i="14"/>
  <c r="BL15" i="14"/>
  <c r="BK16" i="14"/>
  <c r="BL16" i="14"/>
  <c r="BK17" i="14"/>
  <c r="BL17" i="14"/>
  <c r="BK18" i="14"/>
  <c r="BL18" i="14"/>
  <c r="BK19" i="14"/>
  <c r="BL19" i="14"/>
  <c r="BK20" i="14"/>
  <c r="BL20" i="14"/>
  <c r="BK21" i="14"/>
  <c r="BL21" i="14"/>
  <c r="BK22" i="14"/>
  <c r="BL22" i="14"/>
  <c r="BK23" i="14"/>
  <c r="BL23" i="14"/>
  <c r="BK24" i="14"/>
  <c r="BL24" i="14"/>
  <c r="BK25" i="14"/>
  <c r="BL25" i="14"/>
  <c r="BK26" i="14"/>
  <c r="BL26" i="14"/>
  <c r="BK27" i="14"/>
  <c r="BL27" i="14"/>
  <c r="BG14" i="14"/>
  <c r="BH14" i="14"/>
  <c r="BG15" i="14"/>
  <c r="BH15" i="14"/>
  <c r="BG16" i="14"/>
  <c r="BH16" i="14"/>
  <c r="BG17" i="14"/>
  <c r="BH17" i="14"/>
  <c r="BG18" i="14"/>
  <c r="BH18" i="14"/>
  <c r="BG19" i="14"/>
  <c r="BH19" i="14"/>
  <c r="BG20" i="14"/>
  <c r="BH20" i="14"/>
  <c r="BG21" i="14"/>
  <c r="BH21" i="14"/>
  <c r="BG22" i="14"/>
  <c r="BH22" i="14"/>
  <c r="BG23" i="14"/>
  <c r="BH23" i="14"/>
  <c r="BG24" i="14"/>
  <c r="BH24" i="14"/>
  <c r="BG25" i="14"/>
  <c r="BH25" i="14"/>
  <c r="BG26" i="14"/>
  <c r="BH26" i="14"/>
  <c r="BG27" i="14"/>
  <c r="BH27" i="14"/>
  <c r="BW10" i="14"/>
  <c r="BV10" i="14"/>
  <c r="AQ11" i="14"/>
  <c r="AR11" i="14"/>
  <c r="AQ12" i="14"/>
  <c r="AR12" i="14"/>
  <c r="AQ13" i="14"/>
  <c r="AR13" i="14"/>
  <c r="AQ14" i="14"/>
  <c r="AR14" i="14"/>
  <c r="AQ15" i="14"/>
  <c r="AR15" i="14"/>
  <c r="AQ16" i="14"/>
  <c r="AR16" i="14"/>
  <c r="AQ17" i="14"/>
  <c r="AR17" i="14"/>
  <c r="AQ18" i="14"/>
  <c r="AR18" i="14"/>
  <c r="AQ19" i="14"/>
  <c r="AR19" i="14"/>
  <c r="AQ20" i="14"/>
  <c r="AR20" i="14"/>
  <c r="AQ21" i="14"/>
  <c r="AR21" i="14"/>
  <c r="AQ22" i="14"/>
  <c r="AR22" i="14"/>
  <c r="AQ23" i="14"/>
  <c r="AR23" i="14"/>
  <c r="AQ24" i="14"/>
  <c r="AR24" i="14"/>
  <c r="AQ25" i="14"/>
  <c r="AR25" i="14"/>
  <c r="AQ26" i="14"/>
  <c r="AR26" i="14"/>
  <c r="AQ27" i="14"/>
  <c r="AR27" i="14"/>
  <c r="AA11" i="14"/>
  <c r="AB11" i="14"/>
  <c r="AA12" i="14"/>
  <c r="AB12" i="14"/>
  <c r="AA13" i="14"/>
  <c r="AB13" i="14"/>
  <c r="AA14" i="14"/>
  <c r="AB14" i="14"/>
  <c r="AA15" i="14"/>
  <c r="AB15" i="14"/>
  <c r="AA16" i="14"/>
  <c r="AB16" i="14"/>
  <c r="AA17" i="14"/>
  <c r="AB17" i="14"/>
  <c r="AA18" i="14"/>
  <c r="AB18" i="14"/>
  <c r="AA19" i="14"/>
  <c r="AB19" i="14"/>
  <c r="AA20" i="14"/>
  <c r="AB20" i="14"/>
  <c r="AA21" i="14"/>
  <c r="AB21" i="14"/>
  <c r="AA22" i="14"/>
  <c r="AB22" i="14"/>
  <c r="AA23" i="14"/>
  <c r="AB23" i="14"/>
  <c r="AA24" i="14"/>
  <c r="AB24" i="14"/>
  <c r="AA25" i="14"/>
  <c r="AB25" i="14"/>
  <c r="AA26" i="14"/>
  <c r="AB26" i="14"/>
  <c r="AA27" i="14"/>
  <c r="AB27" i="14"/>
  <c r="T11" i="14"/>
  <c r="U11" i="14"/>
  <c r="T12" i="14"/>
  <c r="U12" i="14"/>
  <c r="T13" i="14"/>
  <c r="U13" i="14"/>
  <c r="T14" i="14"/>
  <c r="U14" i="14"/>
  <c r="T15" i="14"/>
  <c r="U15" i="14"/>
  <c r="T16" i="14"/>
  <c r="U16" i="14"/>
  <c r="T17" i="14"/>
  <c r="U17" i="14"/>
  <c r="T18" i="14"/>
  <c r="U18" i="14"/>
  <c r="T19" i="14"/>
  <c r="U19" i="14"/>
  <c r="T20" i="14"/>
  <c r="U20" i="14"/>
  <c r="T21" i="14"/>
  <c r="U21" i="14"/>
  <c r="T22" i="14"/>
  <c r="U22" i="14"/>
  <c r="T23" i="14"/>
  <c r="U23" i="14"/>
  <c r="T24" i="14"/>
  <c r="U24" i="14"/>
  <c r="U25" i="14"/>
  <c r="T26" i="14"/>
  <c r="U26" i="14"/>
  <c r="T27" i="14"/>
  <c r="U27" i="14"/>
  <c r="P11" i="14"/>
  <c r="Q11" i="14"/>
  <c r="P12" i="14"/>
  <c r="Q12" i="14"/>
  <c r="P13" i="14"/>
  <c r="Q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3" i="14"/>
  <c r="Q23" i="14"/>
  <c r="P24" i="14"/>
  <c r="Q24" i="14"/>
  <c r="P25" i="14"/>
  <c r="Q25" i="14"/>
  <c r="P26" i="14"/>
  <c r="Q26" i="14"/>
  <c r="P27" i="14"/>
  <c r="Q27" i="14"/>
  <c r="AM11" i="14"/>
  <c r="AN11" i="14"/>
  <c r="AM12" i="14"/>
  <c r="AN12" i="14"/>
  <c r="AM13" i="14"/>
  <c r="AN13" i="14"/>
  <c r="AM14" i="14"/>
  <c r="AN14" i="14"/>
  <c r="AM15" i="14"/>
  <c r="AN15" i="14"/>
  <c r="AM16" i="14"/>
  <c r="AN16" i="14"/>
  <c r="AM17" i="14"/>
  <c r="AN17" i="14"/>
  <c r="AM18" i="14"/>
  <c r="AN18" i="14"/>
  <c r="AM19" i="14"/>
  <c r="AN19" i="14"/>
  <c r="AM20" i="14"/>
  <c r="AN20" i="14"/>
  <c r="AM21" i="14"/>
  <c r="AN21" i="14"/>
  <c r="AM22" i="14"/>
  <c r="AN22" i="14"/>
  <c r="AM23" i="14"/>
  <c r="AN23" i="14"/>
  <c r="AM24" i="14"/>
  <c r="AN24" i="14"/>
  <c r="AM25" i="14"/>
  <c r="AN25" i="14"/>
  <c r="AM26" i="14"/>
  <c r="AN26" i="14"/>
  <c r="AM27" i="14"/>
  <c r="AN27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19" i="14"/>
  <c r="AJ19" i="14"/>
  <c r="AI20" i="14"/>
  <c r="AJ20" i="14"/>
  <c r="AI21" i="14"/>
  <c r="AJ21" i="14"/>
  <c r="AI22" i="14"/>
  <c r="AJ22" i="14"/>
  <c r="AI23" i="14"/>
  <c r="AJ23" i="14"/>
  <c r="AI24" i="14"/>
  <c r="AJ24" i="14"/>
  <c r="AI25" i="14"/>
  <c r="AJ25" i="14"/>
  <c r="AI26" i="14"/>
  <c r="AJ26" i="14"/>
  <c r="AI27" i="14"/>
  <c r="AJ27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AY11" i="14"/>
  <c r="AY12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26" i="14"/>
  <c r="AZ27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U27" i="14"/>
  <c r="AV11" i="14"/>
  <c r="AV12" i="14"/>
  <c r="AV13" i="14"/>
  <c r="AV14" i="14"/>
  <c r="AV15" i="14"/>
  <c r="AV16" i="14"/>
  <c r="AV17" i="14"/>
  <c r="AV18" i="14"/>
  <c r="AV19" i="14"/>
  <c r="AV20" i="14"/>
  <c r="AV21" i="14"/>
  <c r="AV22" i="14"/>
  <c r="AV23" i="14"/>
  <c r="AV24" i="14"/>
  <c r="AV25" i="14"/>
  <c r="AV26" i="14"/>
  <c r="AV27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7" i="14"/>
  <c r="K10" i="14"/>
  <c r="J10" i="14"/>
  <c r="BQ10" i="14"/>
  <c r="BP10" i="14"/>
  <c r="BJ10" i="14"/>
  <c r="C30" i="15" s="1"/>
  <c r="BI10" i="14"/>
  <c r="C29" i="15"/>
  <c r="B29" i="15"/>
  <c r="AX10" i="14"/>
  <c r="AW10" i="14"/>
  <c r="AT10" i="14"/>
  <c r="AS10" i="14"/>
  <c r="AP10" i="14"/>
  <c r="C18" i="15" s="1"/>
  <c r="AO10" i="14"/>
  <c r="B18" i="15" s="1"/>
  <c r="AK10" i="14"/>
  <c r="AG10" i="14"/>
  <c r="AD10" i="14"/>
  <c r="C19" i="15" s="1"/>
  <c r="AC10" i="14"/>
  <c r="B19" i="15" s="1"/>
  <c r="Z10" i="14"/>
  <c r="C15" i="15" s="1"/>
  <c r="Y10" i="14"/>
  <c r="B15" i="15" s="1"/>
  <c r="S10" i="14"/>
  <c r="R10" i="14"/>
  <c r="O10" i="14"/>
  <c r="W10" i="14" s="1"/>
  <c r="N10" i="14"/>
  <c r="V10" i="14" s="1"/>
  <c r="G10" i="14"/>
  <c r="F10" i="14"/>
  <c r="E18" i="23"/>
  <c r="AJ10" i="14" l="1"/>
  <c r="AU10" i="14"/>
  <c r="AY10" i="14"/>
  <c r="H10" i="14"/>
  <c r="T10" i="14"/>
  <c r="M10" i="14"/>
  <c r="L10" i="14"/>
  <c r="AV10" i="14"/>
  <c r="AZ10" i="14"/>
  <c r="AN10" i="14"/>
  <c r="AI10" i="14"/>
  <c r="AE10" i="14"/>
  <c r="AF10" i="14"/>
  <c r="X10" i="14"/>
  <c r="D18" i="15"/>
  <c r="BL10" i="14"/>
  <c r="B30" i="15"/>
  <c r="BS10" i="14"/>
  <c r="AR10" i="14"/>
  <c r="AB10" i="14"/>
  <c r="P10" i="14"/>
  <c r="Q10" i="14"/>
  <c r="BR10" i="14"/>
  <c r="BK10" i="14"/>
  <c r="AQ10" i="14"/>
  <c r="AA10" i="14"/>
  <c r="U10" i="14"/>
  <c r="I10" i="14"/>
  <c r="AM10" i="14"/>
  <c r="F7" i="23" l="1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E7" i="23"/>
  <c r="E8" i="23"/>
  <c r="E9" i="23"/>
  <c r="E10" i="23"/>
  <c r="E11" i="23"/>
  <c r="E12" i="23"/>
  <c r="E13" i="23"/>
  <c r="E14" i="23"/>
  <c r="E15" i="23"/>
  <c r="E16" i="23"/>
  <c r="E17" i="23"/>
  <c r="E19" i="23"/>
  <c r="E20" i="23"/>
  <c r="E21" i="23"/>
  <c r="E22" i="23"/>
  <c r="E23" i="23"/>
  <c r="B33" i="15" l="1"/>
  <c r="C33" i="15" l="1"/>
  <c r="C6" i="23" l="1"/>
  <c r="D13" i="15" l="1"/>
  <c r="C32" i="15" l="1"/>
  <c r="B32" i="15"/>
  <c r="C22" i="15"/>
  <c r="B22" i="15"/>
  <c r="C21" i="15"/>
  <c r="B21" i="15"/>
  <c r="C10" i="15"/>
  <c r="B10" i="15"/>
  <c r="C8" i="15"/>
  <c r="B8" i="15"/>
  <c r="C7" i="15"/>
  <c r="B7" i="15"/>
  <c r="D6" i="23"/>
  <c r="H7" i="23" s="1"/>
  <c r="I7" i="23"/>
  <c r="J7" i="23"/>
  <c r="I8" i="23"/>
  <c r="J8" i="23"/>
  <c r="I9" i="23"/>
  <c r="J9" i="23"/>
  <c r="I10" i="23"/>
  <c r="J10" i="23"/>
  <c r="I11" i="23"/>
  <c r="J11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C9" i="15" l="1"/>
  <c r="B9" i="15"/>
  <c r="H23" i="23"/>
  <c r="H21" i="23"/>
  <c r="H19" i="23"/>
  <c r="H17" i="23"/>
  <c r="H15" i="23"/>
  <c r="H13" i="23"/>
  <c r="H11" i="23"/>
  <c r="H9" i="23"/>
  <c r="E6" i="23"/>
  <c r="H22" i="23"/>
  <c r="H20" i="23"/>
  <c r="H18" i="23"/>
  <c r="H16" i="23"/>
  <c r="H14" i="23"/>
  <c r="H12" i="23"/>
  <c r="H10" i="23"/>
  <c r="H8" i="23"/>
  <c r="F6" i="23"/>
  <c r="E17" i="15" l="1"/>
  <c r="E20" i="15"/>
  <c r="E23" i="15"/>
  <c r="D20" i="15"/>
  <c r="D23" i="15"/>
  <c r="E33" i="15" l="1"/>
  <c r="D33" i="15"/>
  <c r="E31" i="15"/>
  <c r="E16" i="15"/>
  <c r="E14" i="15"/>
  <c r="D14" i="15"/>
  <c r="E13" i="15"/>
  <c r="D12" i="15"/>
  <c r="B11" i="15"/>
  <c r="D22" i="15" l="1"/>
  <c r="E22" i="15"/>
  <c r="D29" i="15"/>
  <c r="D30" i="15"/>
  <c r="D32" i="15"/>
  <c r="D15" i="15"/>
  <c r="F9" i="15"/>
  <c r="D10" i="15"/>
  <c r="D9" i="15"/>
  <c r="D8" i="15"/>
  <c r="D7" i="15"/>
  <c r="D31" i="15"/>
  <c r="E12" i="15"/>
  <c r="E7" i="15" l="1"/>
  <c r="E19" i="15"/>
  <c r="D19" i="15"/>
  <c r="E18" i="15"/>
  <c r="E21" i="15"/>
  <c r="D21" i="15"/>
  <c r="E30" i="15"/>
  <c r="E32" i="15"/>
  <c r="E8" i="15"/>
  <c r="E29" i="15"/>
  <c r="C11" i="15"/>
  <c r="E15" i="15"/>
  <c r="G9" i="15"/>
  <c r="E10" i="15"/>
  <c r="E9" i="15"/>
</calcChain>
</file>

<file path=xl/sharedStrings.xml><?xml version="1.0" encoding="utf-8"?>
<sst xmlns="http://schemas.openxmlformats.org/spreadsheetml/2006/main" count="242" uniqueCount="163">
  <si>
    <t>Показник</t>
  </si>
  <si>
    <t>зміна значення</t>
  </si>
  <si>
    <t>%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</si>
  <si>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</si>
  <si>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</si>
  <si>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</si>
  <si>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</si>
  <si>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</si>
  <si>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</si>
  <si>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</si>
  <si>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</si>
  <si>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</si>
  <si>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</si>
  <si>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</si>
  <si>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</si>
  <si>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</si>
  <si>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</si>
  <si>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</si>
  <si>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</si>
  <si>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</si>
  <si>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</si>
  <si>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</si>
  <si>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</si>
  <si>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</si>
  <si>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</si>
  <si>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</si>
  <si>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</si>
  <si>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</si>
  <si>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</si>
  <si>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>Станом на дату:</t>
  </si>
  <si>
    <t xml:space="preserve"> 2018 р.</t>
  </si>
  <si>
    <t>Всього</t>
  </si>
  <si>
    <t>Тернопільський  МРЦЗ</t>
  </si>
  <si>
    <t xml:space="preserve"> + (-)               осіб</t>
  </si>
  <si>
    <t xml:space="preserve"> + (-)                        осіб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</si>
  <si>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</si>
  <si>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</si>
  <si>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</si>
  <si>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Назва філії, ЦЗ</t>
  </si>
  <si>
    <t>Надання послуг Тернопільською обласною службою зайнятості</t>
  </si>
  <si>
    <t>(за даними Державної служби статистики України)</t>
  </si>
  <si>
    <t>Питома вага працевлашто-           ваних до набуття статусу безробітного,%</t>
  </si>
  <si>
    <t>різниця</t>
  </si>
  <si>
    <t>у т.ч.</t>
  </si>
  <si>
    <t>зареєстровано  з початку року, осіб</t>
  </si>
  <si>
    <t>Показники діяльності Тернопільської обласної служби зайнятості</t>
  </si>
  <si>
    <t xml:space="preserve"> 2019 р.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</si>
  <si>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</si>
  <si>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</si>
  <si>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</si>
  <si>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</si>
  <si>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</si>
  <si>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</si>
  <si>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</si>
  <si>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</si>
  <si>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</si>
  <si>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</si>
  <si>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</si>
  <si>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</si>
  <si>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</si>
  <si>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</si>
  <si>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</si>
  <si>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</si>
  <si>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</si>
  <si>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</si>
  <si>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</si>
  <si>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</si>
  <si>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</si>
  <si>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</si>
  <si>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</si>
  <si>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</si>
  <si>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</si>
  <si>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Рівень зайнятості, %</t>
  </si>
  <si>
    <t xml:space="preserve">Рівень безробіття (за методологією МОП), % </t>
  </si>
  <si>
    <t>2019 р.</t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</si>
  <si>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</si>
  <si>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</si>
  <si>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r>
      <t>Зайняте населення</t>
    </r>
    <r>
      <rPr>
        <sz val="15"/>
        <color theme="1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</si>
  <si>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color theme="1"/>
        <rFont val="Times New Roman"/>
        <family val="1"/>
        <charset val="204"/>
      </rPr>
      <t>, тис.осіб</t>
    </r>
  </si>
  <si>
    <t>у 2,4 р.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</si>
  <si>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</si>
  <si>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</si>
  <si>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</si>
  <si>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</si>
  <si>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</si>
  <si>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</si>
  <si>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</si>
  <si>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</si>
  <si>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</si>
  <si>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</si>
  <si>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</si>
  <si>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</si>
  <si>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</si>
  <si>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</si>
  <si>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</si>
  <si>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</si>
  <si>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Тернопільська область</t>
  </si>
  <si>
    <t>Мали статус безробітного,  осіб</t>
  </si>
  <si>
    <t>Отримували допомогу по безробіттю,  осіб</t>
  </si>
  <si>
    <t>Кількість вакансій по формі 3-ПН,  одиниць</t>
  </si>
  <si>
    <t>Середній розмір допомоги по безробіттю, у листопаді, грн.</t>
  </si>
  <si>
    <t>Всього отримали послуги, осіб</t>
  </si>
  <si>
    <r>
      <rPr>
        <i/>
        <sz val="14"/>
        <color theme="1"/>
        <rFont val="Times New Roman"/>
        <family val="1"/>
        <charset val="204"/>
      </rPr>
      <t>з них,</t>
    </r>
    <r>
      <rPr>
        <b/>
        <sz val="14"/>
        <color theme="1"/>
        <rFont val="Times New Roman"/>
        <family val="1"/>
        <charset val="204"/>
      </rPr>
      <t xml:space="preserve"> мали статус безробітного,  осіб</t>
    </r>
  </si>
  <si>
    <r>
      <t xml:space="preserve">   у т.ч.</t>
    </r>
    <r>
      <rPr>
        <sz val="14"/>
        <color theme="1"/>
        <rFont val="Times New Roman"/>
        <family val="1"/>
        <charset val="204"/>
      </rPr>
      <t xml:space="preserve"> зареєстровано з початку року</t>
    </r>
  </si>
  <si>
    <t>Всього отримали роботу (у т.ч. до набуття статусу безробітного),  осіб</t>
  </si>
  <si>
    <t>Працевлаштовано до набуття статусу,  осіб</t>
  </si>
  <si>
    <t>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</si>
  <si>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</si>
  <si>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>Шляхом одноразової виплати допомоги по безробіттю, осіб</t>
  </si>
  <si>
    <t>Працевлаштовано з компенсацією витрат роботодавцю єдиного внеску,  осіб</t>
  </si>
  <si>
    <t>Проходили професійне навчання безробітні,  осіб</t>
  </si>
  <si>
    <r>
      <rPr>
        <i/>
        <sz val="14"/>
        <color theme="1"/>
        <rFont val="Times New Roman"/>
        <family val="1"/>
        <charset val="204"/>
      </rPr>
      <t>з них</t>
    </r>
    <r>
      <rPr>
        <b/>
        <sz val="14"/>
        <color theme="1"/>
        <rFont val="Times New Roman"/>
        <family val="1"/>
        <charset val="204"/>
      </rPr>
      <t xml:space="preserve"> в ЦПТО,   осіб</t>
    </r>
  </si>
  <si>
    <t>Отримали ваучер на навчання,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</si>
  <si>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</si>
  <si>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</si>
  <si>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Кількість роботодавців, які надали інформацію про вакансії,   одиниць</t>
  </si>
  <si>
    <t>Кількість вакансій,  одиниць</t>
  </si>
  <si>
    <r>
      <t xml:space="preserve">  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з них</t>
    </r>
    <r>
      <rPr>
        <sz val="14"/>
        <color theme="1"/>
        <rFont val="Times New Roman"/>
        <family val="1"/>
        <charset val="204"/>
      </rPr>
      <t xml:space="preserve"> зареєстровано з початку року</t>
    </r>
  </si>
  <si>
    <t>Бережанська районна філія ОЦЗ</t>
  </si>
  <si>
    <t>Бучацька районна філія ОЦЗ</t>
  </si>
  <si>
    <t>Борщівська районна філія ОЦЗ</t>
  </si>
  <si>
    <t>Гусятинська районна філія ОЦЗ</t>
  </si>
  <si>
    <t>Заліщицька районна філія ОЦЗ</t>
  </si>
  <si>
    <t>Збаразька районна філія ОЦЗ</t>
  </si>
  <si>
    <t>Зборівська районна філія ОЦЗ</t>
  </si>
  <si>
    <t>Козівська районна філія ОЦЗ</t>
  </si>
  <si>
    <t>Кременецька районна філія ОЦЗ</t>
  </si>
  <si>
    <t>Лановецька районна філія ОЦЗ</t>
  </si>
  <si>
    <t>Монастириська районна філія ОЦЗ</t>
  </si>
  <si>
    <t>Підволочиська районна філія ОЦЗ</t>
  </si>
  <si>
    <t>Підгаєцька районна філія ОЦЗ</t>
  </si>
  <si>
    <t>Теребовлянська районна філія ОЦЗ</t>
  </si>
  <si>
    <t>Чортківська районна філія ОЦЗ</t>
  </si>
  <si>
    <t>Шумська районна філія ОЦЗ</t>
  </si>
  <si>
    <t>з них мали статус протягом періоду, осіб</t>
  </si>
  <si>
    <r>
      <t xml:space="preserve">Всього отримували послуги, </t>
    </r>
    <r>
      <rPr>
        <i/>
        <sz val="12"/>
        <color theme="1"/>
        <rFont val="Times New Roman"/>
        <family val="1"/>
        <charset val="204"/>
      </rPr>
      <t>осіб</t>
    </r>
  </si>
  <si>
    <t>з них, мають статус безробітного                                       на кінець періоду, осіб</t>
  </si>
  <si>
    <t xml:space="preserve">Робоча сила віком 15-70 років за 9 місяців 2018 -2019 рр.  </t>
  </si>
  <si>
    <t>(за даними обстеження робочої сили)</t>
  </si>
  <si>
    <t>у  2018-2019 р. р.</t>
  </si>
  <si>
    <t>у 2018 - 2019 р. р.</t>
  </si>
  <si>
    <t>2018 р.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</si>
  <si>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</si>
  <si>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420,0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</si>
  <si>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418,8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</si>
  <si>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404.8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</si>
  <si>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45,3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</si>
  <si>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45,3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</si>
  <si>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45,3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</si>
  <si>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47,9%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</si>
  <si>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62,4%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</si>
  <si>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9,7%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</si>
  <si>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9,8%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</si>
  <si>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10,1%</t>
    </r>
  </si>
  <si>
    <t>на   31.12. 2018 р.</t>
  </si>
  <si>
    <t>на 31.12.2019 р.</t>
  </si>
  <si>
    <t>Середній розмір допомоги по безробіттю у грудні грн.</t>
  </si>
  <si>
    <r>
      <t xml:space="preserve">Всього отримують послуги на кінець періоду,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</si>
  <si>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    -3.1 в.п.</t>
  </si>
  <si>
    <t>у 1,9 р.</t>
  </si>
  <si>
    <t>протягом 2019 року</t>
  </si>
  <si>
    <t>протягом 2018 року</t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</si>
  <si>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54,0%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</si>
</sst>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i/>
      <sz val="15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7" fillId="0" borderId="0"/>
    <xf numFmtId="0" fontId="11" fillId="0" borderId="0"/>
    <xf numFmtId="0" fontId="19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11" borderId="16" applyNumberFormat="0" applyAlignment="0" applyProtection="0"/>
    <xf numFmtId="0" fontId="27" fillId="16" borderId="17" applyNumberFormat="0" applyAlignment="0" applyProtection="0"/>
    <xf numFmtId="0" fontId="3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1" fillId="6" borderId="16" applyNumberFormat="0" applyAlignment="0" applyProtection="0"/>
    <xf numFmtId="0" fontId="31" fillId="0" borderId="21" applyNumberFormat="0" applyFill="0" applyAlignment="0" applyProtection="0"/>
    <xf numFmtId="0" fontId="28" fillId="12" borderId="0" applyNumberFormat="0" applyBorder="0" applyAlignment="0" applyProtection="0"/>
    <xf numFmtId="0" fontId="19" fillId="7" borderId="22" applyNumberFormat="0" applyFont="0" applyAlignment="0" applyProtection="0"/>
    <xf numFmtId="0" fontId="22" fillId="11" borderId="23" applyNumberFormat="0" applyAlignment="0" applyProtection="0"/>
    <xf numFmtId="0" fontId="1" fillId="0" borderId="0"/>
  </cellStyleXfs>
  <cellXfs count="268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3" fillId="0" borderId="0" xfId="10" applyNumberFormat="1" applyFont="1" applyFill="1" applyProtection="1">
      <protection locked="0"/>
    </xf>
    <xf numFmtId="1" fontId="6" fillId="0" borderId="0" xfId="10" applyNumberFormat="1" applyFont="1" applyFill="1" applyBorder="1" applyProtection="1">
      <protection locked="0"/>
    </xf>
    <xf numFmtId="0" fontId="14" fillId="0" borderId="0" xfId="6" applyFont="1"/>
    <xf numFmtId="0" fontId="9" fillId="0" borderId="0" xfId="6" applyFont="1" applyFill="1" applyAlignment="1"/>
    <xf numFmtId="0" fontId="8" fillId="0" borderId="0" xfId="6" applyFont="1" applyFill="1" applyAlignment="1"/>
    <xf numFmtId="0" fontId="5" fillId="0" borderId="0" xfId="6" applyFill="1"/>
    <xf numFmtId="0" fontId="1" fillId="0" borderId="0" xfId="12" applyFont="1" applyAlignment="1">
      <alignment vertical="top"/>
    </xf>
    <xf numFmtId="0" fontId="1" fillId="0" borderId="0" xfId="12" applyFont="1" applyFill="1" applyAlignment="1">
      <alignment vertical="top"/>
    </xf>
    <xf numFmtId="0" fontId="7" fillId="0" borderId="0" xfId="12" applyFont="1" applyAlignment="1">
      <alignment horizontal="center" vertical="center"/>
    </xf>
    <xf numFmtId="165" fontId="7" fillId="0" borderId="0" xfId="12" applyNumberFormat="1" applyFont="1" applyAlignment="1">
      <alignment horizontal="center" vertical="center"/>
    </xf>
    <xf numFmtId="164" fontId="1" fillId="0" borderId="0" xfId="12" applyNumberFormat="1" applyFont="1" applyAlignment="1">
      <alignment vertical="center"/>
    </xf>
    <xf numFmtId="165" fontId="7" fillId="4" borderId="0" xfId="12" applyNumberFormat="1" applyFont="1" applyFill="1" applyAlignment="1">
      <alignment horizontal="center" vertical="center"/>
    </xf>
    <xf numFmtId="0" fontId="1" fillId="0" borderId="0" xfId="12" applyFont="1"/>
    <xf numFmtId="0" fontId="1" fillId="0" borderId="0" xfId="12" applyFont="1" applyAlignment="1">
      <alignment vertical="center"/>
    </xf>
    <xf numFmtId="3" fontId="1" fillId="0" borderId="0" xfId="12" applyNumberFormat="1" applyFont="1" applyAlignment="1">
      <alignment vertical="center"/>
    </xf>
    <xf numFmtId="0" fontId="33" fillId="0" borderId="0" xfId="9" applyFont="1"/>
    <xf numFmtId="1" fontId="36" fillId="0" borderId="0" xfId="10" applyNumberFormat="1" applyFont="1" applyFill="1" applyBorder="1" applyProtection="1">
      <protection locked="0"/>
    </xf>
    <xf numFmtId="165" fontId="36" fillId="0" borderId="0" xfId="10" applyNumberFormat="1" applyFont="1" applyFill="1" applyBorder="1" applyProtection="1">
      <protection locked="0"/>
    </xf>
    <xf numFmtId="1" fontId="36" fillId="0" borderId="0" xfId="10" applyNumberFormat="1" applyFont="1" applyFill="1" applyProtection="1">
      <protection locked="0"/>
    </xf>
    <xf numFmtId="1" fontId="37" fillId="0" borderId="0" xfId="10" applyNumberFormat="1" applyFont="1" applyFill="1" applyBorder="1" applyProtection="1">
      <protection locked="0"/>
    </xf>
    <xf numFmtId="3" fontId="37" fillId="0" borderId="0" xfId="10" applyNumberFormat="1" applyFont="1" applyFill="1" applyBorder="1" applyProtection="1">
      <protection locked="0"/>
    </xf>
    <xf numFmtId="3" fontId="36" fillId="0" borderId="0" xfId="10" applyNumberFormat="1" applyFont="1" applyFill="1" applyBorder="1" applyProtection="1">
      <protection locked="0"/>
    </xf>
    <xf numFmtId="1" fontId="33" fillId="0" borderId="0" xfId="10" applyNumberFormat="1" applyFont="1" applyFill="1" applyProtection="1">
      <protection locked="0"/>
    </xf>
    <xf numFmtId="1" fontId="33" fillId="0" borderId="0" xfId="10" applyNumberFormat="1" applyFont="1" applyFill="1" applyBorder="1" applyProtection="1">
      <protection locked="0"/>
    </xf>
    <xf numFmtId="0" fontId="36" fillId="0" borderId="0" xfId="12" applyFont="1" applyAlignment="1">
      <alignment vertical="top"/>
    </xf>
    <xf numFmtId="0" fontId="36" fillId="0" borderId="0" xfId="12" applyFont="1"/>
    <xf numFmtId="0" fontId="34" fillId="0" borderId="8" xfId="9" applyFont="1" applyFill="1" applyBorder="1" applyAlignment="1">
      <alignment vertical="center" wrapText="1"/>
    </xf>
    <xf numFmtId="0" fontId="33" fillId="0" borderId="0" xfId="9" applyFont="1" applyFill="1"/>
    <xf numFmtId="0" fontId="40" fillId="0" borderId="0" xfId="9" applyFont="1" applyFill="1" applyAlignment="1">
      <alignment horizontal="center"/>
    </xf>
    <xf numFmtId="0" fontId="42" fillId="0" borderId="0" xfId="12" applyFont="1" applyFill="1" applyAlignment="1">
      <alignment horizontal="center" vertical="top" wrapText="1"/>
    </xf>
    <xf numFmtId="0" fontId="35" fillId="0" borderId="0" xfId="12" applyFont="1" applyFill="1" applyAlignment="1">
      <alignment horizontal="right" vertical="center"/>
    </xf>
    <xf numFmtId="0" fontId="43" fillId="0" borderId="2" xfId="12" applyFont="1" applyFill="1" applyBorder="1" applyAlignment="1">
      <alignment horizontal="center" vertical="center" wrapText="1"/>
    </xf>
    <xf numFmtId="0" fontId="43" fillId="0" borderId="2" xfId="12" applyFont="1" applyBorder="1" applyAlignment="1">
      <alignment horizontal="center" vertical="center"/>
    </xf>
    <xf numFmtId="0" fontId="44" fillId="0" borderId="2" xfId="10" applyNumberFormat="1" applyFont="1" applyFill="1" applyBorder="1" applyAlignment="1" applyProtection="1">
      <alignment horizontal="left" vertical="center"/>
      <protection locked="0"/>
    </xf>
    <xf numFmtId="1" fontId="44" fillId="0" borderId="2" xfId="10" applyNumberFormat="1" applyFont="1" applyFill="1" applyBorder="1" applyProtection="1">
      <protection locked="0"/>
    </xf>
    <xf numFmtId="1" fontId="36" fillId="0" borderId="2" xfId="10" applyNumberFormat="1" applyFont="1" applyFill="1" applyBorder="1" applyAlignment="1" applyProtection="1">
      <alignment horizontal="center"/>
    </xf>
    <xf numFmtId="1" fontId="37" fillId="0" borderId="0" xfId="10" applyNumberFormat="1" applyFont="1" applyFill="1" applyAlignment="1" applyProtection="1">
      <alignment horizontal="center"/>
      <protection locked="0"/>
    </xf>
    <xf numFmtId="1" fontId="47" fillId="0" borderId="0" xfId="10" applyNumberFormat="1" applyFont="1" applyFill="1" applyAlignment="1" applyProtection="1">
      <alignment horizontal="right"/>
      <protection locked="0"/>
    </xf>
    <xf numFmtId="1" fontId="37" fillId="0" borderId="0" xfId="10" applyNumberFormat="1" applyFont="1" applyFill="1" applyBorder="1" applyAlignment="1" applyProtection="1">
      <alignment horizontal="center"/>
      <protection locked="0"/>
    </xf>
    <xf numFmtId="1" fontId="50" fillId="0" borderId="0" xfId="10" applyNumberFormat="1" applyFont="1" applyFill="1" applyAlignment="1" applyProtection="1">
      <protection locked="0"/>
    </xf>
    <xf numFmtId="1" fontId="50" fillId="0" borderId="1" xfId="10" applyNumberFormat="1" applyFont="1" applyFill="1" applyBorder="1" applyAlignment="1" applyProtection="1">
      <protection locked="0"/>
    </xf>
    <xf numFmtId="1" fontId="49" fillId="0" borderId="2" xfId="10" applyNumberFormat="1" applyFont="1" applyFill="1" applyBorder="1" applyProtection="1">
      <protection locked="0"/>
    </xf>
    <xf numFmtId="1" fontId="36" fillId="0" borderId="0" xfId="10" applyNumberFormat="1" applyFont="1" applyFill="1" applyAlignment="1" applyProtection="1">
      <protection locked="0"/>
    </xf>
    <xf numFmtId="0" fontId="36" fillId="0" borderId="0" xfId="9" applyFont="1" applyFill="1"/>
    <xf numFmtId="0" fontId="36" fillId="0" borderId="0" xfId="9" applyFont="1"/>
    <xf numFmtId="0" fontId="55" fillId="0" borderId="2" xfId="9" applyFont="1" applyFill="1" applyBorder="1" applyAlignment="1">
      <alignment horizontal="center" vertical="center"/>
    </xf>
    <xf numFmtId="0" fontId="43" fillId="0" borderId="2" xfId="9" applyFont="1" applyFill="1" applyBorder="1" applyAlignment="1">
      <alignment vertical="center" wrapText="1"/>
    </xf>
    <xf numFmtId="3" fontId="43" fillId="0" borderId="2" xfId="9" applyNumberFormat="1" applyFont="1" applyFill="1" applyBorder="1" applyAlignment="1">
      <alignment horizontal="center" vertical="center" wrapText="1"/>
    </xf>
    <xf numFmtId="165" fontId="43" fillId="0" borderId="2" xfId="9" applyNumberFormat="1" applyFont="1" applyFill="1" applyBorder="1" applyAlignment="1">
      <alignment horizontal="center" vertical="center"/>
    </xf>
    <xf numFmtId="3" fontId="43" fillId="0" borderId="2" xfId="9" applyNumberFormat="1" applyFont="1" applyFill="1" applyBorder="1" applyAlignment="1">
      <alignment horizontal="center" vertical="center"/>
    </xf>
    <xf numFmtId="1" fontId="43" fillId="0" borderId="2" xfId="9" applyNumberFormat="1" applyFont="1" applyFill="1" applyBorder="1" applyAlignment="1">
      <alignment horizontal="center" vertical="center"/>
    </xf>
    <xf numFmtId="1" fontId="43" fillId="0" borderId="2" xfId="9" applyNumberFormat="1" applyFont="1" applyFill="1" applyBorder="1" applyAlignment="1">
      <alignment horizontal="center" vertical="center" wrapText="1"/>
    </xf>
    <xf numFmtId="3" fontId="36" fillId="0" borderId="0" xfId="9" applyNumberFormat="1" applyFont="1" applyFill="1"/>
    <xf numFmtId="0" fontId="43" fillId="0" borderId="2" xfId="8" applyFont="1" applyFill="1" applyBorder="1" applyAlignment="1">
      <alignment vertical="center" wrapText="1"/>
    </xf>
    <xf numFmtId="3" fontId="43" fillId="0" borderId="2" xfId="8" applyNumberFormat="1" applyFont="1" applyFill="1" applyBorder="1" applyAlignment="1">
      <alignment horizontal="center" vertical="center" wrapText="1"/>
    </xf>
    <xf numFmtId="1" fontId="43" fillId="0" borderId="2" xfId="8" applyNumberFormat="1" applyFont="1" applyFill="1" applyBorder="1" applyAlignment="1">
      <alignment horizontal="center" vertical="center"/>
    </xf>
    <xf numFmtId="0" fontId="36" fillId="0" borderId="0" xfId="9" applyFont="1" applyFill="1" applyBorder="1"/>
    <xf numFmtId="0" fontId="43" fillId="0" borderId="2" xfId="2" applyFont="1" applyFill="1" applyBorder="1" applyAlignment="1">
      <alignment vertical="center" wrapText="1"/>
    </xf>
    <xf numFmtId="165" fontId="43" fillId="0" borderId="2" xfId="8" applyNumberFormat="1" applyFont="1" applyFill="1" applyBorder="1" applyAlignment="1">
      <alignment horizontal="center" vertical="center"/>
    </xf>
    <xf numFmtId="0" fontId="43" fillId="0" borderId="2" xfId="9" applyFont="1" applyFill="1" applyBorder="1" applyAlignment="1">
      <alignment horizontal="center" vertical="center" wrapText="1"/>
    </xf>
    <xf numFmtId="3" fontId="43" fillId="0" borderId="2" xfId="10" applyNumberFormat="1" applyFont="1" applyFill="1" applyBorder="1" applyAlignment="1" applyProtection="1">
      <alignment horizontal="center" vertical="center"/>
      <protection locked="0"/>
    </xf>
    <xf numFmtId="0" fontId="35" fillId="0" borderId="2" xfId="9" applyFont="1" applyFill="1" applyBorder="1" applyAlignment="1">
      <alignment vertical="center" wrapText="1"/>
    </xf>
    <xf numFmtId="3" fontId="35" fillId="0" borderId="2" xfId="9" applyNumberFormat="1" applyFont="1" applyFill="1" applyBorder="1" applyAlignment="1">
      <alignment horizontal="center" vertical="center" wrapText="1"/>
    </xf>
    <xf numFmtId="165" fontId="35" fillId="0" borderId="2" xfId="9" applyNumberFormat="1" applyFont="1" applyFill="1" applyBorder="1" applyAlignment="1">
      <alignment horizontal="center" vertical="center"/>
    </xf>
    <xf numFmtId="1" fontId="35" fillId="0" borderId="2" xfId="9" applyNumberFormat="1" applyFont="1" applyFill="1" applyBorder="1" applyAlignment="1">
      <alignment horizontal="center" vertical="center"/>
    </xf>
    <xf numFmtId="164" fontId="36" fillId="0" borderId="0" xfId="9" applyNumberFormat="1" applyFont="1" applyFill="1" applyAlignment="1">
      <alignment horizontal="center" vertical="center"/>
    </xf>
    <xf numFmtId="0" fontId="36" fillId="0" borderId="0" xfId="9" applyFont="1" applyFill="1" applyAlignment="1">
      <alignment horizontal="center" vertical="center"/>
    </xf>
    <xf numFmtId="0" fontId="36" fillId="0" borderId="0" xfId="9" applyFont="1" applyFill="1" applyAlignment="1">
      <alignment horizontal="left" vertical="center"/>
    </xf>
    <xf numFmtId="164" fontId="43" fillId="0" borderId="2" xfId="9" applyNumberFormat="1" applyFont="1" applyFill="1" applyBorder="1" applyAlignment="1">
      <alignment horizontal="center" vertical="center" wrapText="1"/>
    </xf>
    <xf numFmtId="164" fontId="36" fillId="0" borderId="0" xfId="9" applyNumberFormat="1" applyFont="1" applyFill="1"/>
    <xf numFmtId="0" fontId="44" fillId="0" borderId="24" xfId="0" applyFont="1" applyBorder="1" applyAlignment="1">
      <alignment horizontal="left" vertical="center" indent="1"/>
    </xf>
    <xf numFmtId="0" fontId="61" fillId="0" borderId="0" xfId="6" applyFont="1"/>
    <xf numFmtId="0" fontId="44" fillId="0" borderId="25" xfId="0" applyFont="1" applyBorder="1" applyAlignment="1">
      <alignment horizontal="left" vertical="center" indent="1"/>
    </xf>
    <xf numFmtId="0" fontId="44" fillId="0" borderId="3" xfId="0" applyFont="1" applyBorder="1" applyAlignment="1">
      <alignment horizontal="left" vertical="center" indent="1"/>
    </xf>
    <xf numFmtId="164" fontId="61" fillId="0" borderId="0" xfId="6" applyNumberFormat="1" applyFont="1"/>
    <xf numFmtId="0" fontId="44" fillId="0" borderId="26" xfId="0" applyFont="1" applyBorder="1" applyAlignment="1">
      <alignment horizontal="left" vertical="center" indent="1"/>
    </xf>
    <xf numFmtId="0" fontId="44" fillId="0" borderId="27" xfId="0" applyFont="1" applyBorder="1" applyAlignment="1">
      <alignment horizontal="left" vertical="center" indent="1"/>
    </xf>
    <xf numFmtId="0" fontId="43" fillId="0" borderId="2" xfId="9" applyFont="1" applyFill="1" applyBorder="1" applyAlignment="1">
      <alignment horizontal="left" vertical="center" wrapText="1" indent="1"/>
    </xf>
    <xf numFmtId="0" fontId="47" fillId="0" borderId="0" xfId="9" applyFont="1" applyFill="1"/>
    <xf numFmtId="0" fontId="44" fillId="0" borderId="0" xfId="9" applyFont="1" applyFill="1"/>
    <xf numFmtId="0" fontId="44" fillId="0" borderId="0" xfId="9" applyFont="1"/>
    <xf numFmtId="0" fontId="43" fillId="0" borderId="2" xfId="9" applyFont="1" applyFill="1" applyBorder="1" applyAlignment="1">
      <alignment horizontal="center" vertical="center"/>
    </xf>
    <xf numFmtId="1" fontId="48" fillId="0" borderId="6" xfId="10" applyNumberFormat="1" applyFont="1" applyFill="1" applyBorder="1" applyAlignment="1" applyProtection="1">
      <alignment horizontal="center" vertical="center" wrapText="1"/>
    </xf>
    <xf numFmtId="0" fontId="36" fillId="0" borderId="0" xfId="12" applyFont="1" applyFill="1" applyAlignment="1">
      <alignment vertical="top"/>
    </xf>
    <xf numFmtId="0" fontId="58" fillId="0" borderId="0" xfId="12" applyFont="1" applyFill="1" applyAlignment="1">
      <alignment horizontal="center" vertical="top" wrapText="1"/>
    </xf>
    <xf numFmtId="0" fontId="36" fillId="0" borderId="0" xfId="12" applyFont="1" applyAlignment="1">
      <alignment vertical="center"/>
    </xf>
    <xf numFmtId="0" fontId="44" fillId="0" borderId="0" xfId="12" applyFont="1" applyAlignment="1">
      <alignment horizontal="center" vertical="center"/>
    </xf>
    <xf numFmtId="0" fontId="9" fillId="0" borderId="0" xfId="6" applyFont="1" applyAlignment="1">
      <alignment horizontal="right"/>
    </xf>
    <xf numFmtId="0" fontId="40" fillId="0" borderId="0" xfId="9" applyFont="1"/>
    <xf numFmtId="0" fontId="40" fillId="0" borderId="0" xfId="9" applyFont="1" applyFill="1"/>
    <xf numFmtId="1" fontId="44" fillId="0" borderId="0" xfId="10" applyNumberFormat="1" applyFont="1" applyFill="1" applyProtection="1">
      <protection locked="0"/>
    </xf>
    <xf numFmtId="1" fontId="7" fillId="0" borderId="0" xfId="10" applyNumberFormat="1" applyFont="1" applyFill="1" applyProtection="1">
      <protection locked="0"/>
    </xf>
    <xf numFmtId="0" fontId="55" fillId="0" borderId="2" xfId="9" applyFont="1" applyFill="1" applyBorder="1" applyAlignment="1">
      <alignment horizontal="center" vertical="center" wrapText="1"/>
    </xf>
    <xf numFmtId="1" fontId="63" fillId="0" borderId="0" xfId="10" applyNumberFormat="1" applyFont="1" applyFill="1" applyProtection="1">
      <protection locked="0"/>
    </xf>
    <xf numFmtId="3" fontId="36" fillId="0" borderId="0" xfId="12" applyNumberFormat="1" applyFont="1"/>
    <xf numFmtId="0" fontId="49" fillId="0" borderId="2" xfId="10" applyNumberFormat="1" applyFont="1" applyFill="1" applyBorder="1" applyAlignment="1" applyProtection="1">
      <alignment horizontal="left" vertical="center"/>
      <protection locked="0"/>
    </xf>
    <xf numFmtId="1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55" fillId="0" borderId="2" xfId="10" applyNumberFormat="1" applyFont="1" applyFill="1" applyBorder="1" applyAlignment="1" applyProtection="1">
      <alignment horizontal="center" vertical="center"/>
      <protection locked="0"/>
    </xf>
    <xf numFmtId="164" fontId="55" fillId="0" borderId="2" xfId="10" applyNumberFormat="1" applyFont="1" applyFill="1" applyBorder="1" applyAlignment="1" applyProtection="1">
      <alignment horizontal="center" vertical="center"/>
      <protection locked="0"/>
    </xf>
    <xf numFmtId="3" fontId="49" fillId="0" borderId="2" xfId="10" applyNumberFormat="1" applyFont="1" applyFill="1" applyBorder="1" applyAlignment="1" applyProtection="1">
      <alignment horizontal="center" vertical="center"/>
      <protection locked="0"/>
    </xf>
    <xf numFmtId="3" fontId="49" fillId="0" borderId="2" xfId="0" applyNumberFormat="1" applyFont="1" applyFill="1" applyBorder="1" applyAlignment="1">
      <alignment horizontal="center" vertical="center"/>
    </xf>
    <xf numFmtId="164" fontId="49" fillId="0" borderId="2" xfId="10" applyNumberFormat="1" applyFont="1" applyFill="1" applyBorder="1" applyAlignment="1" applyProtection="1">
      <alignment horizontal="center" vertical="center"/>
      <protection locked="0"/>
    </xf>
    <xf numFmtId="165" fontId="55" fillId="0" borderId="2" xfId="10" applyNumberFormat="1" applyFont="1" applyFill="1" applyBorder="1" applyAlignment="1" applyProtection="1">
      <alignment horizontal="center" vertical="center"/>
      <protection locked="0"/>
    </xf>
    <xf numFmtId="165" fontId="49" fillId="0" borderId="2" xfId="10" applyNumberFormat="1" applyFont="1" applyFill="1" applyBorder="1" applyAlignment="1" applyProtection="1">
      <alignment horizontal="center" vertical="center"/>
      <protection locked="0"/>
    </xf>
    <xf numFmtId="165" fontId="5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49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49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49" fillId="0" borderId="2" xfId="11" applyNumberFormat="1" applyFont="1" applyFill="1" applyBorder="1" applyAlignment="1">
      <alignment horizontal="center" vertical="center" wrapText="1"/>
    </xf>
    <xf numFmtId="165" fontId="64" fillId="0" borderId="0" xfId="9" applyNumberFormat="1" applyFont="1" applyFill="1"/>
    <xf numFmtId="1" fontId="37" fillId="0" borderId="2" xfId="10" applyNumberFormat="1" applyFont="1" applyFill="1" applyBorder="1" applyAlignment="1" applyProtection="1">
      <alignment horizontal="center" vertical="center" wrapText="1"/>
    </xf>
    <xf numFmtId="0" fontId="43" fillId="0" borderId="2" xfId="9" applyFont="1" applyFill="1" applyBorder="1" applyAlignment="1">
      <alignment horizontal="left" vertical="center" wrapText="1"/>
    </xf>
    <xf numFmtId="0" fontId="49" fillId="0" borderId="2" xfId="10" applyNumberFormat="1" applyFont="1" applyFill="1" applyBorder="1" applyAlignment="1" applyProtection="1">
      <alignment horizontal="center" vertical="center"/>
      <protection locked="0"/>
    </xf>
    <xf numFmtId="1" fontId="49" fillId="0" borderId="2" xfId="1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3" fontId="55" fillId="0" borderId="2" xfId="9" applyNumberFormat="1" applyFont="1" applyFill="1" applyBorder="1" applyAlignment="1">
      <alignment horizontal="center" vertical="center" wrapText="1"/>
    </xf>
    <xf numFmtId="1" fontId="44" fillId="0" borderId="0" xfId="10" applyNumberFormat="1" applyFont="1" applyFill="1" applyBorder="1" applyAlignment="1" applyProtection="1">
      <alignment horizontal="center"/>
      <protection locked="0"/>
    </xf>
    <xf numFmtId="1" fontId="66" fillId="0" borderId="0" xfId="10" applyNumberFormat="1" applyFont="1" applyFill="1" applyBorder="1" applyAlignment="1" applyProtection="1">
      <alignment horizontal="center"/>
      <protection locked="0"/>
    </xf>
    <xf numFmtId="1" fontId="67" fillId="0" borderId="0" xfId="10" applyNumberFormat="1" applyFont="1" applyFill="1" applyBorder="1" applyAlignment="1" applyProtection="1">
      <alignment horizontal="center"/>
      <protection locked="0"/>
    </xf>
    <xf numFmtId="165" fontId="67" fillId="0" borderId="0" xfId="10" applyNumberFormat="1" applyFont="1" applyFill="1" applyBorder="1" applyAlignment="1" applyProtection="1">
      <alignment horizontal="center"/>
      <protection locked="0"/>
    </xf>
    <xf numFmtId="1" fontId="68" fillId="0" borderId="0" xfId="10" applyNumberFormat="1" applyFont="1" applyFill="1" applyBorder="1" applyProtection="1">
      <protection locked="0"/>
    </xf>
    <xf numFmtId="0" fontId="42" fillId="0" borderId="0" xfId="12" applyFont="1" applyFill="1" applyAlignment="1">
      <alignment horizontal="center" vertical="top" wrapText="1"/>
    </xf>
    <xf numFmtId="0" fontId="43" fillId="0" borderId="2" xfId="12" applyFont="1" applyBorder="1" applyAlignment="1">
      <alignment horizontal="center" vertical="center" wrapText="1"/>
    </xf>
    <xf numFmtId="1" fontId="49" fillId="0" borderId="0" xfId="10" applyNumberFormat="1" applyFont="1" applyFill="1" applyBorder="1" applyAlignment="1" applyProtection="1">
      <alignment horizontal="center" vertical="center" wrapText="1"/>
    </xf>
    <xf numFmtId="1" fontId="48" fillId="0" borderId="2" xfId="10" applyNumberFormat="1" applyFont="1" applyFill="1" applyBorder="1" applyAlignment="1" applyProtection="1">
      <alignment horizontal="center" vertical="center" wrapText="1"/>
    </xf>
    <xf numFmtId="1" fontId="46" fillId="0" borderId="2" xfId="10" applyNumberFormat="1" applyFont="1" applyFill="1" applyBorder="1" applyAlignment="1" applyProtection="1">
      <alignment horizontal="center" vertical="center" wrapText="1"/>
    </xf>
    <xf numFmtId="1" fontId="50" fillId="0" borderId="0" xfId="10" applyNumberFormat="1" applyFont="1" applyFill="1" applyAlignment="1" applyProtection="1">
      <alignment horizontal="center"/>
      <protection locked="0"/>
    </xf>
    <xf numFmtId="1" fontId="50" fillId="0" borderId="1" xfId="10" applyNumberFormat="1" applyFont="1" applyFill="1" applyBorder="1" applyAlignment="1" applyProtection="1">
      <alignment horizontal="center"/>
      <protection locked="0"/>
    </xf>
    <xf numFmtId="49" fontId="15" fillId="3" borderId="2" xfId="6" applyNumberFormat="1" applyFont="1" applyFill="1" applyBorder="1" applyAlignment="1">
      <alignment horizontal="center" vertical="center" wrapText="1"/>
    </xf>
    <xf numFmtId="49" fontId="15" fillId="3" borderId="30" xfId="6" applyNumberFormat="1" applyFont="1" applyFill="1" applyBorder="1" applyAlignment="1">
      <alignment horizontal="center" vertical="center" wrapText="1"/>
    </xf>
    <xf numFmtId="0" fontId="71" fillId="3" borderId="2" xfId="6" applyFont="1" applyFill="1" applyBorder="1" applyAlignment="1">
      <alignment horizontal="center" vertical="center" wrapText="1"/>
    </xf>
    <xf numFmtId="0" fontId="8" fillId="3" borderId="13" xfId="6" applyFont="1" applyFill="1" applyBorder="1" applyAlignment="1">
      <alignment horizontal="center" vertical="center" wrapText="1"/>
    </xf>
    <xf numFmtId="0" fontId="74" fillId="3" borderId="2" xfId="6" applyFont="1" applyFill="1" applyBorder="1" applyAlignment="1">
      <alignment horizontal="left" vertical="center" wrapText="1"/>
    </xf>
    <xf numFmtId="164" fontId="74" fillId="0" borderId="2" xfId="5" applyNumberFormat="1" applyFont="1" applyFill="1" applyBorder="1" applyAlignment="1">
      <alignment horizontal="center" vertical="center" wrapText="1"/>
    </xf>
    <xf numFmtId="164" fontId="74" fillId="0" borderId="2" xfId="6" applyNumberFormat="1" applyFont="1" applyFill="1" applyBorder="1" applyAlignment="1">
      <alignment horizontal="center" vertical="center" wrapText="1"/>
    </xf>
    <xf numFmtId="165" fontId="74" fillId="0" borderId="5" xfId="6" applyNumberFormat="1" applyFont="1" applyFill="1" applyBorder="1" applyAlignment="1">
      <alignment horizontal="center" vertical="center"/>
    </xf>
    <xf numFmtId="165" fontId="74" fillId="0" borderId="30" xfId="6" applyNumberFormat="1" applyFont="1" applyFill="1" applyBorder="1" applyAlignment="1">
      <alignment horizontal="center" vertical="center"/>
    </xf>
    <xf numFmtId="164" fontId="74" fillId="3" borderId="2" xfId="5" applyNumberFormat="1" applyFont="1" applyFill="1" applyBorder="1" applyAlignment="1">
      <alignment horizontal="center" vertical="center" wrapText="1"/>
    </xf>
    <xf numFmtId="165" fontId="74" fillId="3" borderId="2" xfId="6" applyNumberFormat="1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left" wrapText="1"/>
    </xf>
    <xf numFmtId="165" fontId="75" fillId="0" borderId="2" xfId="6" applyNumberFormat="1" applyFont="1" applyFill="1" applyBorder="1" applyAlignment="1">
      <alignment horizontal="center" wrapText="1"/>
    </xf>
    <xf numFmtId="165" fontId="75" fillId="0" borderId="5" xfId="6" applyNumberFormat="1" applyFont="1" applyFill="1" applyBorder="1" applyAlignment="1">
      <alignment horizontal="center" wrapText="1"/>
    </xf>
    <xf numFmtId="164" fontId="14" fillId="3" borderId="2" xfId="6" applyNumberFormat="1" applyFont="1" applyFill="1" applyBorder="1" applyAlignment="1">
      <alignment horizontal="center"/>
    </xf>
    <xf numFmtId="165" fontId="75" fillId="3" borderId="2" xfId="6" applyNumberFormat="1" applyFont="1" applyFill="1" applyBorder="1" applyAlignment="1">
      <alignment horizontal="center" wrapText="1"/>
    </xf>
    <xf numFmtId="0" fontId="69" fillId="0" borderId="0" xfId="13" applyFont="1" applyFill="1" applyBorder="1" applyAlignment="1">
      <alignment horizontal="left"/>
    </xf>
    <xf numFmtId="0" fontId="69" fillId="0" borderId="0" xfId="6" applyFont="1" applyFill="1" applyAlignment="1"/>
    <xf numFmtId="3" fontId="43" fillId="0" borderId="2" xfId="6" applyNumberFormat="1" applyFont="1" applyFill="1" applyBorder="1" applyAlignment="1">
      <alignment horizontal="center" vertical="center"/>
    </xf>
    <xf numFmtId="3" fontId="44" fillId="0" borderId="2" xfId="6" applyNumberFormat="1" applyFont="1" applyBorder="1" applyAlignment="1">
      <alignment horizontal="center" vertical="center"/>
    </xf>
    <xf numFmtId="3" fontId="44" fillId="0" borderId="2" xfId="6" applyNumberFormat="1" applyFont="1" applyFill="1" applyBorder="1" applyAlignment="1">
      <alignment horizontal="center" vertical="center"/>
    </xf>
    <xf numFmtId="164" fontId="43" fillId="0" borderId="2" xfId="6" applyNumberFormat="1" applyFont="1" applyBorder="1" applyAlignment="1">
      <alignment horizontal="center" vertical="center"/>
    </xf>
    <xf numFmtId="3" fontId="43" fillId="0" borderId="2" xfId="6" applyNumberFormat="1" applyFont="1" applyBorder="1" applyAlignment="1">
      <alignment horizontal="center" vertical="center"/>
    </xf>
    <xf numFmtId="164" fontId="44" fillId="0" borderId="2" xfId="6" applyNumberFormat="1" applyFont="1" applyBorder="1" applyAlignment="1">
      <alignment horizontal="center" vertical="center"/>
    </xf>
    <xf numFmtId="1" fontId="77" fillId="0" borderId="0" xfId="10" applyNumberFormat="1" applyFont="1" applyFill="1" applyProtection="1">
      <protection locked="0"/>
    </xf>
    <xf numFmtId="1" fontId="77" fillId="0" borderId="0" xfId="10" applyNumberFormat="1" applyFont="1" applyFill="1" applyBorder="1" applyProtection="1">
      <protection locked="0"/>
    </xf>
    <xf numFmtId="1" fontId="77" fillId="0" borderId="0" xfId="10" applyNumberFormat="1" applyFont="1" applyFill="1" applyBorder="1" applyAlignment="1" applyProtection="1">
      <alignment vertical="center"/>
      <protection locked="0"/>
    </xf>
    <xf numFmtId="1" fontId="43" fillId="0" borderId="0" xfId="10" applyNumberFormat="1" applyFont="1" applyFill="1" applyBorder="1" applyAlignment="1" applyProtection="1">
      <alignment horizontal="center"/>
      <protection locked="0"/>
    </xf>
    <xf numFmtId="1" fontId="46" fillId="0" borderId="0" xfId="10" applyNumberFormat="1" applyFont="1" applyFill="1" applyBorder="1" applyAlignment="1" applyProtection="1">
      <alignment horizontal="center" vertical="center" wrapText="1"/>
    </xf>
    <xf numFmtId="1" fontId="48" fillId="0" borderId="0" xfId="10" applyNumberFormat="1" applyFont="1" applyFill="1" applyBorder="1" applyAlignment="1" applyProtection="1">
      <alignment horizontal="center" vertical="center" wrapText="1"/>
    </xf>
    <xf numFmtId="0" fontId="14" fillId="20" borderId="2" xfId="6" applyFont="1" applyFill="1" applyBorder="1" applyAlignment="1">
      <alignment horizontal="left" wrapText="1"/>
    </xf>
    <xf numFmtId="165" fontId="75" fillId="20" borderId="2" xfId="6" applyNumberFormat="1" applyFont="1" applyFill="1" applyBorder="1" applyAlignment="1">
      <alignment horizontal="center" wrapText="1"/>
    </xf>
    <xf numFmtId="164" fontId="74" fillId="20" borderId="2" xfId="6" applyNumberFormat="1" applyFont="1" applyFill="1" applyBorder="1" applyAlignment="1">
      <alignment horizontal="center" vertical="center" wrapText="1"/>
    </xf>
    <xf numFmtId="165" fontId="75" fillId="20" borderId="5" xfId="6" applyNumberFormat="1" applyFont="1" applyFill="1" applyBorder="1" applyAlignment="1">
      <alignment horizontal="center" wrapText="1"/>
    </xf>
    <xf numFmtId="165" fontId="74" fillId="20" borderId="30" xfId="6" applyNumberFormat="1" applyFont="1" applyFill="1" applyBorder="1" applyAlignment="1">
      <alignment horizontal="center" vertical="center"/>
    </xf>
    <xf numFmtId="164" fontId="14" fillId="20" borderId="2" xfId="6" applyNumberFormat="1" applyFont="1" applyFill="1" applyBorder="1" applyAlignment="1">
      <alignment horizontal="center"/>
    </xf>
    <xf numFmtId="3" fontId="44" fillId="3" borderId="2" xfId="6" applyNumberFormat="1" applyFont="1" applyFill="1" applyBorder="1" applyAlignment="1">
      <alignment horizontal="center" vertical="center"/>
    </xf>
    <xf numFmtId="0" fontId="59" fillId="0" borderId="15" xfId="6" applyFont="1" applyFill="1" applyBorder="1" applyAlignment="1">
      <alignment horizontal="left" vertical="center" wrapText="1" indent="1"/>
    </xf>
    <xf numFmtId="0" fontId="59" fillId="0" borderId="3" xfId="6" applyFont="1" applyFill="1" applyBorder="1" applyAlignment="1">
      <alignment horizontal="left" vertical="center" wrapText="1" indent="1"/>
    </xf>
    <xf numFmtId="0" fontId="62" fillId="0" borderId="6" xfId="6" applyFont="1" applyFill="1" applyBorder="1" applyAlignment="1">
      <alignment horizontal="left" vertical="center" wrapText="1" indent="1"/>
    </xf>
    <xf numFmtId="0" fontId="62" fillId="0" borderId="15" xfId="6" applyFont="1" applyFill="1" applyBorder="1" applyAlignment="1">
      <alignment horizontal="left" vertical="center" wrapText="1" indent="1"/>
    </xf>
    <xf numFmtId="0" fontId="62" fillId="0" borderId="3" xfId="6" applyFont="1" applyFill="1" applyBorder="1" applyAlignment="1">
      <alignment horizontal="left" vertical="center" wrapText="1" indent="1"/>
    </xf>
    <xf numFmtId="0" fontId="13" fillId="0" borderId="0" xfId="53" applyFont="1" applyAlignment="1">
      <alignment horizontal="center" vertical="center" wrapText="1"/>
    </xf>
    <xf numFmtId="0" fontId="38" fillId="0" borderId="0" xfId="53" applyFont="1" applyAlignment="1">
      <alignment horizontal="center" wrapText="1"/>
    </xf>
    <xf numFmtId="0" fontId="39" fillId="0" borderId="0" xfId="53" applyFont="1" applyAlignment="1">
      <alignment horizontal="center" vertical="center" wrapText="1"/>
    </xf>
    <xf numFmtId="0" fontId="59" fillId="0" borderId="6" xfId="6" applyFont="1" applyFill="1" applyBorder="1" applyAlignment="1">
      <alignment horizontal="left" vertical="center" wrapText="1" indent="1"/>
    </xf>
    <xf numFmtId="0" fontId="62" fillId="0" borderId="26" xfId="6" applyFont="1" applyFill="1" applyBorder="1" applyAlignment="1">
      <alignment horizontal="left" vertical="center" wrapText="1" indent="1"/>
    </xf>
    <xf numFmtId="0" fontId="73" fillId="0" borderId="5" xfId="6" applyFont="1" applyFill="1" applyBorder="1" applyAlignment="1">
      <alignment horizontal="center" vertical="center" wrapText="1"/>
    </xf>
    <xf numFmtId="0" fontId="73" fillId="0" borderId="14" xfId="6" applyFont="1" applyFill="1" applyBorder="1" applyAlignment="1">
      <alignment horizontal="center" vertical="center" wrapText="1"/>
    </xf>
    <xf numFmtId="0" fontId="73" fillId="0" borderId="9" xfId="6" applyFont="1" applyFill="1" applyBorder="1" applyAlignment="1">
      <alignment horizontal="center" vertical="center" wrapText="1"/>
    </xf>
    <xf numFmtId="0" fontId="73" fillId="0" borderId="28" xfId="6" applyFont="1" applyFill="1" applyBorder="1" applyAlignment="1">
      <alignment horizontal="center" vertical="center" wrapText="1"/>
    </xf>
    <xf numFmtId="0" fontId="73" fillId="3" borderId="29" xfId="6" applyFont="1" applyFill="1" applyBorder="1" applyAlignment="1">
      <alignment horizontal="center" vertical="center" wrapText="1"/>
    </xf>
    <xf numFmtId="0" fontId="73" fillId="3" borderId="14" xfId="6" applyFont="1" applyFill="1" applyBorder="1" applyAlignment="1">
      <alignment horizontal="center" vertical="center" wrapText="1"/>
    </xf>
    <xf numFmtId="0" fontId="73" fillId="3" borderId="9" xfId="6" applyFont="1" applyFill="1" applyBorder="1" applyAlignment="1">
      <alignment horizontal="center" vertical="center" wrapText="1"/>
    </xf>
    <xf numFmtId="0" fontId="73" fillId="3" borderId="2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right"/>
    </xf>
    <xf numFmtId="0" fontId="65" fillId="0" borderId="0" xfId="0" applyFont="1" applyAlignment="1"/>
    <xf numFmtId="0" fontId="0" fillId="0" borderId="0" xfId="0" applyAlignment="1"/>
    <xf numFmtId="0" fontId="10" fillId="0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70" fillId="0" borderId="0" xfId="6" applyFont="1" applyFill="1" applyBorder="1" applyAlignment="1">
      <alignment horizontal="right"/>
    </xf>
    <xf numFmtId="0" fontId="71" fillId="3" borderId="6" xfId="6" applyFont="1" applyFill="1" applyBorder="1" applyAlignment="1">
      <alignment horizontal="center" vertical="center" wrapText="1"/>
    </xf>
    <xf numFmtId="0" fontId="71" fillId="3" borderId="3" xfId="6" applyFont="1" applyFill="1" applyBorder="1" applyAlignment="1">
      <alignment horizontal="center" vertical="center" wrapText="1"/>
    </xf>
    <xf numFmtId="0" fontId="72" fillId="3" borderId="5" xfId="6" applyFont="1" applyFill="1" applyBorder="1" applyAlignment="1">
      <alignment horizontal="center" vertical="center" wrapText="1"/>
    </xf>
    <xf numFmtId="0" fontId="72" fillId="3" borderId="14" xfId="6" applyFont="1" applyFill="1" applyBorder="1" applyAlignment="1">
      <alignment horizontal="center" vertical="center" wrapText="1"/>
    </xf>
    <xf numFmtId="0" fontId="72" fillId="3" borderId="9" xfId="6" applyFont="1" applyFill="1" applyBorder="1" applyAlignment="1">
      <alignment horizontal="center" vertical="center" wrapText="1"/>
    </xf>
    <xf numFmtId="0" fontId="72" fillId="3" borderId="28" xfId="6" applyFont="1" applyFill="1" applyBorder="1" applyAlignment="1">
      <alignment horizontal="center" vertical="center" wrapText="1"/>
    </xf>
    <xf numFmtId="0" fontId="72" fillId="3" borderId="29" xfId="6" applyFont="1" applyFill="1" applyBorder="1" applyAlignment="1">
      <alignment horizontal="center" vertical="center" wrapText="1"/>
    </xf>
    <xf numFmtId="0" fontId="72" fillId="3" borderId="2" xfId="6" applyFont="1" applyFill="1" applyBorder="1" applyAlignment="1">
      <alignment horizontal="center" vertical="center" wrapText="1"/>
    </xf>
    <xf numFmtId="0" fontId="45" fillId="0" borderId="0" xfId="6" applyFont="1" applyAlignment="1">
      <alignment horizontal="right"/>
    </xf>
    <xf numFmtId="0" fontId="41" fillId="0" borderId="0" xfId="0" applyFont="1" applyAlignment="1"/>
    <xf numFmtId="0" fontId="42" fillId="0" borderId="0" xfId="12" applyFont="1" applyFill="1" applyAlignment="1">
      <alignment horizontal="center" vertical="top" wrapText="1"/>
    </xf>
    <xf numFmtId="0" fontId="42" fillId="0" borderId="2" xfId="12" applyFont="1" applyFill="1" applyBorder="1" applyAlignment="1">
      <alignment horizontal="center" vertical="top" wrapText="1"/>
    </xf>
    <xf numFmtId="49" fontId="43" fillId="0" borderId="2" xfId="12" applyNumberFormat="1" applyFont="1" applyBorder="1" applyAlignment="1">
      <alignment horizontal="center" vertical="center" wrapText="1"/>
    </xf>
    <xf numFmtId="0" fontId="43" fillId="0" borderId="2" xfId="12" applyFont="1" applyBorder="1" applyAlignment="1">
      <alignment horizontal="center" vertical="center" wrapText="1"/>
    </xf>
    <xf numFmtId="0" fontId="57" fillId="0" borderId="0" xfId="9" applyFont="1" applyFill="1" applyAlignment="1">
      <alignment horizontal="center"/>
    </xf>
    <xf numFmtId="0" fontId="55" fillId="0" borderId="2" xfId="9" applyFont="1" applyFill="1" applyBorder="1" applyAlignment="1">
      <alignment horizontal="center" vertical="center" wrapText="1"/>
    </xf>
    <xf numFmtId="49" fontId="58" fillId="0" borderId="2" xfId="12" applyNumberFormat="1" applyFont="1" applyBorder="1" applyAlignment="1">
      <alignment horizontal="center" vertical="center" wrapText="1"/>
    </xf>
    <xf numFmtId="0" fontId="43" fillId="0" borderId="2" xfId="9" applyFont="1" applyFill="1" applyBorder="1" applyAlignment="1">
      <alignment horizontal="center" vertical="center"/>
    </xf>
    <xf numFmtId="0" fontId="56" fillId="0" borderId="0" xfId="9" applyFont="1" applyFill="1" applyBorder="1" applyAlignment="1">
      <alignment horizontal="center" vertical="top" wrapText="1"/>
    </xf>
    <xf numFmtId="0" fontId="56" fillId="0" borderId="0" xfId="9" applyFont="1" applyFill="1" applyAlignment="1">
      <alignment horizontal="center"/>
    </xf>
    <xf numFmtId="0" fontId="54" fillId="0" borderId="10" xfId="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5" fillId="0" borderId="5" xfId="9" applyFont="1" applyFill="1" applyBorder="1" applyAlignment="1">
      <alignment horizontal="center" vertical="center"/>
    </xf>
    <xf numFmtId="0" fontId="55" fillId="0" borderId="9" xfId="9" applyFont="1" applyFill="1" applyBorder="1" applyAlignment="1">
      <alignment horizontal="center" vertical="center"/>
    </xf>
    <xf numFmtId="165" fontId="67" fillId="0" borderId="0" xfId="1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center" vertical="center"/>
    </xf>
    <xf numFmtId="1" fontId="49" fillId="0" borderId="10" xfId="10" applyNumberFormat="1" applyFont="1" applyFill="1" applyBorder="1" applyAlignment="1" applyProtection="1">
      <alignment horizontal="center" vertical="center" wrapText="1"/>
    </xf>
    <xf numFmtId="1" fontId="49" fillId="0" borderId="8" xfId="10" applyNumberFormat="1" applyFont="1" applyFill="1" applyBorder="1" applyAlignment="1" applyProtection="1">
      <alignment horizontal="center" vertical="center" wrapText="1"/>
    </xf>
    <xf numFmtId="1" fontId="49" fillId="0" borderId="11" xfId="10" applyNumberFormat="1" applyFont="1" applyFill="1" applyBorder="1" applyAlignment="1" applyProtection="1">
      <alignment horizontal="center" vertical="center" wrapText="1"/>
    </xf>
    <xf numFmtId="1" fontId="49" fillId="0" borderId="12" xfId="10" applyNumberFormat="1" applyFont="1" applyFill="1" applyBorder="1" applyAlignment="1" applyProtection="1">
      <alignment horizontal="center" vertical="center" wrapText="1"/>
    </xf>
    <xf numFmtId="1" fontId="49" fillId="0" borderId="0" xfId="10" applyNumberFormat="1" applyFont="1" applyFill="1" applyBorder="1" applyAlignment="1" applyProtection="1">
      <alignment horizontal="center" vertical="center" wrapText="1"/>
    </xf>
    <xf numFmtId="1" fontId="49" fillId="0" borderId="13" xfId="10" applyNumberFormat="1" applyFont="1" applyFill="1" applyBorder="1" applyAlignment="1" applyProtection="1">
      <alignment horizontal="center" vertical="center" wrapText="1"/>
    </xf>
    <xf numFmtId="1" fontId="49" fillId="0" borderId="4" xfId="10" applyNumberFormat="1" applyFont="1" applyFill="1" applyBorder="1" applyAlignment="1" applyProtection="1">
      <alignment horizontal="center" vertical="center" wrapText="1"/>
    </xf>
    <xf numFmtId="1" fontId="49" fillId="0" borderId="1" xfId="10" applyNumberFormat="1" applyFont="1" applyFill="1" applyBorder="1" applyAlignment="1" applyProtection="1">
      <alignment horizontal="center" vertical="center" wrapText="1"/>
    </xf>
    <xf numFmtId="1" fontId="49" fillId="0" borderId="7" xfId="10" applyNumberFormat="1" applyFont="1" applyFill="1" applyBorder="1" applyAlignment="1" applyProtection="1">
      <alignment horizontal="center" vertical="center" wrapText="1"/>
    </xf>
    <xf numFmtId="1" fontId="46" fillId="0" borderId="6" xfId="10" applyNumberFormat="1" applyFont="1" applyFill="1" applyBorder="1" applyAlignment="1" applyProtection="1">
      <alignment horizontal="center" vertical="center" wrapText="1"/>
    </xf>
    <xf numFmtId="1" fontId="46" fillId="0" borderId="3" xfId="10" applyNumberFormat="1" applyFont="1" applyFill="1" applyBorder="1" applyAlignment="1" applyProtection="1">
      <alignment horizontal="center" vertical="center" wrapText="1"/>
    </xf>
    <xf numFmtId="1" fontId="48" fillId="0" borderId="2" xfId="10" applyNumberFormat="1" applyFont="1" applyFill="1" applyBorder="1" applyAlignment="1" applyProtection="1">
      <alignment horizontal="center" vertical="center" wrapText="1"/>
    </xf>
    <xf numFmtId="1" fontId="46" fillId="0" borderId="2" xfId="10" applyNumberFormat="1" applyFont="1" applyFill="1" applyBorder="1" applyAlignment="1" applyProtection="1">
      <alignment horizontal="center" vertical="center" wrapText="1"/>
    </xf>
    <xf numFmtId="1" fontId="49" fillId="0" borderId="2" xfId="10" applyNumberFormat="1" applyFont="1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1" fontId="53" fillId="0" borderId="2" xfId="10" applyNumberFormat="1" applyFont="1" applyFill="1" applyBorder="1" applyAlignment="1" applyProtection="1">
      <alignment horizontal="center" vertical="center" wrapText="1"/>
    </xf>
    <xf numFmtId="1" fontId="52" fillId="0" borderId="10" xfId="10" applyNumberFormat="1" applyFont="1" applyFill="1" applyBorder="1" applyAlignment="1" applyProtection="1">
      <alignment horizontal="center" vertical="center" wrapText="1"/>
    </xf>
    <xf numFmtId="1" fontId="52" fillId="0" borderId="8" xfId="10" applyNumberFormat="1" applyFont="1" applyFill="1" applyBorder="1" applyAlignment="1" applyProtection="1">
      <alignment horizontal="center" vertical="center" wrapText="1"/>
    </xf>
    <xf numFmtId="1" fontId="52" fillId="0" borderId="11" xfId="10" applyNumberFormat="1" applyFont="1" applyFill="1" applyBorder="1" applyAlignment="1" applyProtection="1">
      <alignment horizontal="center" vertical="center" wrapText="1"/>
    </xf>
    <xf numFmtId="1" fontId="52" fillId="0" borderId="12" xfId="10" applyNumberFormat="1" applyFont="1" applyFill="1" applyBorder="1" applyAlignment="1" applyProtection="1">
      <alignment horizontal="center" vertical="center" wrapText="1"/>
    </xf>
    <xf numFmtId="1" fontId="52" fillId="0" borderId="0" xfId="10" applyNumberFormat="1" applyFont="1" applyFill="1" applyBorder="1" applyAlignment="1" applyProtection="1">
      <alignment horizontal="center" vertical="center" wrapText="1"/>
    </xf>
    <xf numFmtId="1" fontId="52" fillId="0" borderId="13" xfId="10" applyNumberFormat="1" applyFont="1" applyFill="1" applyBorder="1" applyAlignment="1" applyProtection="1">
      <alignment horizontal="center" vertical="center" wrapText="1"/>
    </xf>
    <xf numFmtId="1" fontId="52" fillId="0" borderId="4" xfId="10" applyNumberFormat="1" applyFont="1" applyFill="1" applyBorder="1" applyAlignment="1" applyProtection="1">
      <alignment horizontal="center" vertical="center" wrapText="1"/>
    </xf>
    <xf numFmtId="1" fontId="52" fillId="0" borderId="1" xfId="10" applyNumberFormat="1" applyFont="1" applyFill="1" applyBorder="1" applyAlignment="1" applyProtection="1">
      <alignment horizontal="center" vertical="center" wrapText="1"/>
    </xf>
    <xf numFmtId="1" fontId="52" fillId="0" borderId="7" xfId="10" applyNumberFormat="1" applyFont="1" applyFill="1" applyBorder="1" applyAlignment="1" applyProtection="1">
      <alignment horizontal="center" vertical="center" wrapText="1"/>
    </xf>
    <xf numFmtId="1" fontId="49" fillId="0" borderId="5" xfId="10" applyNumberFormat="1" applyFont="1" applyFill="1" applyBorder="1" applyAlignment="1" applyProtection="1">
      <alignment horizontal="center" vertical="center" wrapText="1"/>
    </xf>
    <xf numFmtId="1" fontId="49" fillId="0" borderId="14" xfId="10" applyNumberFormat="1" applyFont="1" applyFill="1" applyBorder="1" applyAlignment="1" applyProtection="1">
      <alignment horizontal="center" vertical="center" wrapText="1"/>
    </xf>
    <xf numFmtId="1" fontId="49" fillId="0" borderId="9" xfId="10" applyNumberFormat="1" applyFont="1" applyFill="1" applyBorder="1" applyAlignment="1" applyProtection="1">
      <alignment horizontal="center" vertical="center" wrapText="1"/>
    </xf>
    <xf numFmtId="1" fontId="50" fillId="0" borderId="0" xfId="1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50" fillId="0" borderId="1" xfId="1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48" fillId="0" borderId="5" xfId="10" applyNumberFormat="1" applyFont="1" applyFill="1" applyBorder="1" applyAlignment="1" applyProtection="1">
      <alignment horizontal="center" vertical="center" wrapText="1"/>
    </xf>
    <xf numFmtId="1" fontId="48" fillId="0" borderId="9" xfId="10" applyNumberFormat="1" applyFont="1" applyFill="1" applyBorder="1" applyAlignment="1" applyProtection="1">
      <alignment horizontal="center" vertical="center" wrapText="1"/>
    </xf>
    <xf numFmtId="1" fontId="37" fillId="0" borderId="6" xfId="10" applyNumberFormat="1" applyFont="1" applyFill="1" applyBorder="1" applyAlignment="1" applyProtection="1">
      <alignment horizontal="center" vertical="center"/>
    </xf>
    <xf numFmtId="1" fontId="37" fillId="0" borderId="15" xfId="10" applyNumberFormat="1" applyFont="1" applyFill="1" applyBorder="1" applyAlignment="1" applyProtection="1">
      <alignment horizontal="center" vertical="center"/>
    </xf>
    <xf numFmtId="1" fontId="37" fillId="0" borderId="3" xfId="10" applyNumberFormat="1" applyFont="1" applyFill="1" applyBorder="1" applyAlignment="1" applyProtection="1">
      <alignment horizontal="center" vertical="center"/>
    </xf>
    <xf numFmtId="1" fontId="49" fillId="0" borderId="6" xfId="10" applyNumberFormat="1" applyFont="1" applyFill="1" applyBorder="1" applyAlignment="1" applyProtection="1">
      <alignment horizontal="center" vertical="center" wrapText="1"/>
    </xf>
    <xf numFmtId="1" fontId="49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36" fillId="0" borderId="6" xfId="10" applyNumberFormat="1" applyFont="1" applyFill="1" applyBorder="1" applyAlignment="1" applyProtection="1">
      <alignment horizontal="center" vertical="center" wrapText="1"/>
    </xf>
    <xf numFmtId="1" fontId="36" fillId="0" borderId="3" xfId="10" applyNumberFormat="1" applyFont="1" applyFill="1" applyBorder="1" applyAlignment="1" applyProtection="1">
      <alignment horizontal="center" vertical="center" wrapText="1"/>
    </xf>
  </cellXfs>
  <cellStyles count="54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Звичайний" xfId="0" builtinId="0"/>
    <cellStyle name="Звичайний 2 3" xfId="1"/>
    <cellStyle name="Звичайний 3 2 3" xfId="2"/>
    <cellStyle name="Обычный 2" xfId="3"/>
    <cellStyle name="Обычный 2 2" xfId="4"/>
    <cellStyle name="Обычный 3" xfId="5"/>
    <cellStyle name="Обычный 4" xfId="6"/>
    <cellStyle name="Обычный 5" xfId="14"/>
    <cellStyle name="Обычный 5 2" xfId="7"/>
    <cellStyle name="Обычный 5 3" xfId="8"/>
    <cellStyle name="Обычный 6 3" xfId="9"/>
    <cellStyle name="Обычный_06" xfId="10"/>
    <cellStyle name="Обычный_12 Зинкевич" xfId="11"/>
    <cellStyle name="Обычный_27.08.2013" xfId="12"/>
    <cellStyle name="Обычный_TБЛ-12~1" xfId="13"/>
    <cellStyle name="Обычный_Иванова_1.03.05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zoomScaleSheetLayoutView="90" workbookViewId="0">
      <selection activeCell="C10" sqref="C10"/>
    </sheetView>
  </sheetViews>
  <sheetFormatPr defaultColWidth="10.28515625" defaultRowHeight="15" x14ac:dyDescent="0.25"/>
  <cols>
    <col min="1" max="1" width="60.7109375" style="5" customWidth="1"/>
    <col min="2" max="2" width="51.5703125" style="5" customWidth="1"/>
    <col min="3" max="3" width="8.7109375" style="5" customWidth="1"/>
    <col min="4" max="236" width="7.85546875" style="5" customWidth="1"/>
    <col min="237" max="237" width="39.28515625" style="5" customWidth="1"/>
    <col min="238" max="16384" width="10.28515625" style="5"/>
  </cols>
  <sheetData>
    <row r="1" spans="1:3" ht="18.75" x14ac:dyDescent="0.3">
      <c r="B1" s="90" t="s">
        <v>96</v>
      </c>
    </row>
    <row r="2" spans="1:3" ht="43.15" customHeight="1" x14ac:dyDescent="0.25">
      <c r="A2" s="173" t="s">
        <v>142</v>
      </c>
      <c r="B2" s="173"/>
    </row>
    <row r="3" spans="1:3" ht="15.75" customHeight="1" x14ac:dyDescent="0.25">
      <c r="A3" s="175" t="s">
        <v>40</v>
      </c>
      <c r="B3" s="175"/>
    </row>
    <row r="4" spans="1:3" ht="15" customHeight="1" x14ac:dyDescent="0.25">
      <c r="A4" s="174"/>
      <c r="B4" s="174"/>
    </row>
    <row r="5" spans="1:3" s="74" customFormat="1" ht="24.6" customHeight="1" x14ac:dyDescent="0.25">
      <c r="A5" s="176" t="s">
        <v>77</v>
      </c>
      <c r="B5" s="73" t="s">
        <v>143</v>
      </c>
    </row>
    <row r="6" spans="1:3" s="74" customFormat="1" ht="24.6" customHeight="1" x14ac:dyDescent="0.25">
      <c r="A6" s="168"/>
      <c r="B6" s="75" t="s">
        <v>144</v>
      </c>
    </row>
    <row r="7" spans="1:3" s="74" customFormat="1" ht="24.6" customHeight="1" x14ac:dyDescent="0.25">
      <c r="A7" s="169"/>
      <c r="B7" s="76" t="s">
        <v>145</v>
      </c>
      <c r="C7" s="77"/>
    </row>
    <row r="8" spans="1:3" s="74" customFormat="1" ht="24.6" customHeight="1" x14ac:dyDescent="0.25">
      <c r="A8" s="170" t="s">
        <v>72</v>
      </c>
      <c r="B8" s="73" t="s">
        <v>149</v>
      </c>
      <c r="C8" s="77"/>
    </row>
    <row r="9" spans="1:3" s="74" customFormat="1" ht="24.6" customHeight="1" x14ac:dyDescent="0.25">
      <c r="A9" s="171"/>
      <c r="B9" s="75" t="s">
        <v>162</v>
      </c>
      <c r="C9" s="77"/>
    </row>
    <row r="10" spans="1:3" s="74" customFormat="1" ht="24.6" customHeight="1" thickBot="1" x14ac:dyDescent="0.3">
      <c r="A10" s="177"/>
      <c r="B10" s="78" t="s">
        <v>150</v>
      </c>
      <c r="C10" s="77"/>
    </row>
    <row r="11" spans="1:3" s="74" customFormat="1" ht="24.6" customHeight="1" thickTop="1" x14ac:dyDescent="0.25">
      <c r="A11" s="168" t="s">
        <v>78</v>
      </c>
      <c r="B11" s="79" t="s">
        <v>146</v>
      </c>
      <c r="C11" s="77"/>
    </row>
    <row r="12" spans="1:3" s="74" customFormat="1" ht="24.6" customHeight="1" x14ac:dyDescent="0.25">
      <c r="A12" s="168"/>
      <c r="B12" s="75" t="s">
        <v>147</v>
      </c>
      <c r="C12" s="77"/>
    </row>
    <row r="13" spans="1:3" s="74" customFormat="1" ht="24.6" customHeight="1" x14ac:dyDescent="0.25">
      <c r="A13" s="169"/>
      <c r="B13" s="76" t="s">
        <v>148</v>
      </c>
      <c r="C13" s="77"/>
    </row>
    <row r="14" spans="1:3" s="74" customFormat="1" ht="24.6" customHeight="1" x14ac:dyDescent="0.25">
      <c r="A14" s="170" t="s">
        <v>73</v>
      </c>
      <c r="B14" s="73" t="s">
        <v>151</v>
      </c>
    </row>
    <row r="15" spans="1:3" s="74" customFormat="1" ht="24.6" customHeight="1" x14ac:dyDescent="0.25">
      <c r="A15" s="171"/>
      <c r="B15" s="75" t="s">
        <v>152</v>
      </c>
    </row>
    <row r="16" spans="1:3" s="74" customFormat="1" ht="24.6" customHeight="1" x14ac:dyDescent="0.25">
      <c r="A16" s="172"/>
      <c r="B16" s="76" t="s">
        <v>153</v>
      </c>
    </row>
  </sheetData>
  <mergeCells count="7">
    <mergeCell ref="A11:A13"/>
    <mergeCell ref="A14:A16"/>
    <mergeCell ref="A2:B2"/>
    <mergeCell ref="A4:B4"/>
    <mergeCell ref="A3:B3"/>
    <mergeCell ref="A5:A7"/>
    <mergeCell ref="A8:A10"/>
  </mergeCells>
  <printOptions horizontalCentered="1"/>
  <pageMargins left="0.24" right="0.17" top="0.46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zoomScaleSheetLayoutView="85" workbookViewId="0">
      <selection activeCell="L28" sqref="L28"/>
    </sheetView>
  </sheetViews>
  <sheetFormatPr defaultColWidth="8.28515625" defaultRowHeight="12.75" x14ac:dyDescent="0.2"/>
  <cols>
    <col min="1" max="1" width="20.85546875" style="7" customWidth="1"/>
    <col min="2" max="2" width="16.42578125" style="7" customWidth="1"/>
    <col min="3" max="3" width="14.42578125" style="7" customWidth="1"/>
    <col min="4" max="4" width="14" style="7" customWidth="1"/>
    <col min="5" max="5" width="13.28515625" style="7" customWidth="1"/>
    <col min="6" max="6" width="12.7109375" style="7" customWidth="1"/>
    <col min="7" max="7" width="12" style="7" customWidth="1"/>
    <col min="8" max="8" width="12.5703125" style="7" customWidth="1"/>
    <col min="9" max="9" width="15.5703125" style="7" customWidth="1"/>
    <col min="10" max="10" width="9.140625" style="8" customWidth="1"/>
    <col min="11" max="252" width="9.140625" style="7" customWidth="1"/>
    <col min="253" max="253" width="18.5703125" style="7" customWidth="1"/>
    <col min="254" max="254" width="11.5703125" style="7" customWidth="1"/>
    <col min="255" max="255" width="11" style="7" customWidth="1"/>
    <col min="256" max="256" width="8.28515625" style="7"/>
    <col min="257" max="257" width="20.85546875" style="7" customWidth="1"/>
    <col min="258" max="258" width="16.42578125" style="7" customWidth="1"/>
    <col min="259" max="259" width="14.42578125" style="7" customWidth="1"/>
    <col min="260" max="260" width="14" style="7" customWidth="1"/>
    <col min="261" max="261" width="13.28515625" style="7" customWidth="1"/>
    <col min="262" max="262" width="12.7109375" style="7" customWidth="1"/>
    <col min="263" max="263" width="12" style="7" customWidth="1"/>
    <col min="264" max="264" width="12.5703125" style="7" customWidth="1"/>
    <col min="265" max="265" width="13.7109375" style="7" customWidth="1"/>
    <col min="266" max="508" width="9.140625" style="7" customWidth="1"/>
    <col min="509" max="509" width="18.5703125" style="7" customWidth="1"/>
    <col min="510" max="510" width="11.5703125" style="7" customWidth="1"/>
    <col min="511" max="511" width="11" style="7" customWidth="1"/>
    <col min="512" max="512" width="8.28515625" style="7"/>
    <col min="513" max="513" width="20.85546875" style="7" customWidth="1"/>
    <col min="514" max="514" width="16.42578125" style="7" customWidth="1"/>
    <col min="515" max="515" width="14.42578125" style="7" customWidth="1"/>
    <col min="516" max="516" width="14" style="7" customWidth="1"/>
    <col min="517" max="517" width="13.28515625" style="7" customWidth="1"/>
    <col min="518" max="518" width="12.7109375" style="7" customWidth="1"/>
    <col min="519" max="519" width="12" style="7" customWidth="1"/>
    <col min="520" max="520" width="12.5703125" style="7" customWidth="1"/>
    <col min="521" max="521" width="13.7109375" style="7" customWidth="1"/>
    <col min="522" max="764" width="9.140625" style="7" customWidth="1"/>
    <col min="765" max="765" width="18.5703125" style="7" customWidth="1"/>
    <col min="766" max="766" width="11.5703125" style="7" customWidth="1"/>
    <col min="767" max="767" width="11" style="7" customWidth="1"/>
    <col min="768" max="768" width="8.28515625" style="7"/>
    <col min="769" max="769" width="20.85546875" style="7" customWidth="1"/>
    <col min="770" max="770" width="16.42578125" style="7" customWidth="1"/>
    <col min="771" max="771" width="14.42578125" style="7" customWidth="1"/>
    <col min="772" max="772" width="14" style="7" customWidth="1"/>
    <col min="773" max="773" width="13.28515625" style="7" customWidth="1"/>
    <col min="774" max="774" width="12.7109375" style="7" customWidth="1"/>
    <col min="775" max="775" width="12" style="7" customWidth="1"/>
    <col min="776" max="776" width="12.5703125" style="7" customWidth="1"/>
    <col min="777" max="777" width="13.7109375" style="7" customWidth="1"/>
    <col min="778" max="1020" width="9.140625" style="7" customWidth="1"/>
    <col min="1021" max="1021" width="18.5703125" style="7" customWidth="1"/>
    <col min="1022" max="1022" width="11.5703125" style="7" customWidth="1"/>
    <col min="1023" max="1023" width="11" style="7" customWidth="1"/>
    <col min="1024" max="1024" width="8.28515625" style="7"/>
    <col min="1025" max="1025" width="20.85546875" style="7" customWidth="1"/>
    <col min="1026" max="1026" width="16.42578125" style="7" customWidth="1"/>
    <col min="1027" max="1027" width="14.42578125" style="7" customWidth="1"/>
    <col min="1028" max="1028" width="14" style="7" customWidth="1"/>
    <col min="1029" max="1029" width="13.28515625" style="7" customWidth="1"/>
    <col min="1030" max="1030" width="12.7109375" style="7" customWidth="1"/>
    <col min="1031" max="1031" width="12" style="7" customWidth="1"/>
    <col min="1032" max="1032" width="12.5703125" style="7" customWidth="1"/>
    <col min="1033" max="1033" width="13.7109375" style="7" customWidth="1"/>
    <col min="1034" max="1276" width="9.140625" style="7" customWidth="1"/>
    <col min="1277" max="1277" width="18.5703125" style="7" customWidth="1"/>
    <col min="1278" max="1278" width="11.5703125" style="7" customWidth="1"/>
    <col min="1279" max="1279" width="11" style="7" customWidth="1"/>
    <col min="1280" max="1280" width="8.28515625" style="7"/>
    <col min="1281" max="1281" width="20.85546875" style="7" customWidth="1"/>
    <col min="1282" max="1282" width="16.42578125" style="7" customWidth="1"/>
    <col min="1283" max="1283" width="14.42578125" style="7" customWidth="1"/>
    <col min="1284" max="1284" width="14" style="7" customWidth="1"/>
    <col min="1285" max="1285" width="13.28515625" style="7" customWidth="1"/>
    <col min="1286" max="1286" width="12.7109375" style="7" customWidth="1"/>
    <col min="1287" max="1287" width="12" style="7" customWidth="1"/>
    <col min="1288" max="1288" width="12.5703125" style="7" customWidth="1"/>
    <col min="1289" max="1289" width="13.7109375" style="7" customWidth="1"/>
    <col min="1290" max="1532" width="9.140625" style="7" customWidth="1"/>
    <col min="1533" max="1533" width="18.5703125" style="7" customWidth="1"/>
    <col min="1534" max="1534" width="11.5703125" style="7" customWidth="1"/>
    <col min="1535" max="1535" width="11" style="7" customWidth="1"/>
    <col min="1536" max="1536" width="8.28515625" style="7"/>
    <col min="1537" max="1537" width="20.85546875" style="7" customWidth="1"/>
    <col min="1538" max="1538" width="16.42578125" style="7" customWidth="1"/>
    <col min="1539" max="1539" width="14.42578125" style="7" customWidth="1"/>
    <col min="1540" max="1540" width="14" style="7" customWidth="1"/>
    <col min="1541" max="1541" width="13.28515625" style="7" customWidth="1"/>
    <col min="1542" max="1542" width="12.7109375" style="7" customWidth="1"/>
    <col min="1543" max="1543" width="12" style="7" customWidth="1"/>
    <col min="1544" max="1544" width="12.5703125" style="7" customWidth="1"/>
    <col min="1545" max="1545" width="13.7109375" style="7" customWidth="1"/>
    <col min="1546" max="1788" width="9.140625" style="7" customWidth="1"/>
    <col min="1789" max="1789" width="18.5703125" style="7" customWidth="1"/>
    <col min="1790" max="1790" width="11.5703125" style="7" customWidth="1"/>
    <col min="1791" max="1791" width="11" style="7" customWidth="1"/>
    <col min="1792" max="1792" width="8.28515625" style="7"/>
    <col min="1793" max="1793" width="20.85546875" style="7" customWidth="1"/>
    <col min="1794" max="1794" width="16.42578125" style="7" customWidth="1"/>
    <col min="1795" max="1795" width="14.42578125" style="7" customWidth="1"/>
    <col min="1796" max="1796" width="14" style="7" customWidth="1"/>
    <col min="1797" max="1797" width="13.28515625" style="7" customWidth="1"/>
    <col min="1798" max="1798" width="12.7109375" style="7" customWidth="1"/>
    <col min="1799" max="1799" width="12" style="7" customWidth="1"/>
    <col min="1800" max="1800" width="12.5703125" style="7" customWidth="1"/>
    <col min="1801" max="1801" width="13.7109375" style="7" customWidth="1"/>
    <col min="1802" max="2044" width="9.140625" style="7" customWidth="1"/>
    <col min="2045" max="2045" width="18.5703125" style="7" customWidth="1"/>
    <col min="2046" max="2046" width="11.5703125" style="7" customWidth="1"/>
    <col min="2047" max="2047" width="11" style="7" customWidth="1"/>
    <col min="2048" max="2048" width="8.28515625" style="7"/>
    <col min="2049" max="2049" width="20.85546875" style="7" customWidth="1"/>
    <col min="2050" max="2050" width="16.42578125" style="7" customWidth="1"/>
    <col min="2051" max="2051" width="14.42578125" style="7" customWidth="1"/>
    <col min="2052" max="2052" width="14" style="7" customWidth="1"/>
    <col min="2053" max="2053" width="13.28515625" style="7" customWidth="1"/>
    <col min="2054" max="2054" width="12.7109375" style="7" customWidth="1"/>
    <col min="2055" max="2055" width="12" style="7" customWidth="1"/>
    <col min="2056" max="2056" width="12.5703125" style="7" customWidth="1"/>
    <col min="2057" max="2057" width="13.7109375" style="7" customWidth="1"/>
    <col min="2058" max="2300" width="9.140625" style="7" customWidth="1"/>
    <col min="2301" max="2301" width="18.5703125" style="7" customWidth="1"/>
    <col min="2302" max="2302" width="11.5703125" style="7" customWidth="1"/>
    <col min="2303" max="2303" width="11" style="7" customWidth="1"/>
    <col min="2304" max="2304" width="8.28515625" style="7"/>
    <col min="2305" max="2305" width="20.85546875" style="7" customWidth="1"/>
    <col min="2306" max="2306" width="16.42578125" style="7" customWidth="1"/>
    <col min="2307" max="2307" width="14.42578125" style="7" customWidth="1"/>
    <col min="2308" max="2308" width="14" style="7" customWidth="1"/>
    <col min="2309" max="2309" width="13.28515625" style="7" customWidth="1"/>
    <col min="2310" max="2310" width="12.7109375" style="7" customWidth="1"/>
    <col min="2311" max="2311" width="12" style="7" customWidth="1"/>
    <col min="2312" max="2312" width="12.5703125" style="7" customWidth="1"/>
    <col min="2313" max="2313" width="13.7109375" style="7" customWidth="1"/>
    <col min="2314" max="2556" width="9.140625" style="7" customWidth="1"/>
    <col min="2557" max="2557" width="18.5703125" style="7" customWidth="1"/>
    <col min="2558" max="2558" width="11.5703125" style="7" customWidth="1"/>
    <col min="2559" max="2559" width="11" style="7" customWidth="1"/>
    <col min="2560" max="2560" width="8.28515625" style="7"/>
    <col min="2561" max="2561" width="20.85546875" style="7" customWidth="1"/>
    <col min="2562" max="2562" width="16.42578125" style="7" customWidth="1"/>
    <col min="2563" max="2563" width="14.42578125" style="7" customWidth="1"/>
    <col min="2564" max="2564" width="14" style="7" customWidth="1"/>
    <col min="2565" max="2565" width="13.28515625" style="7" customWidth="1"/>
    <col min="2566" max="2566" width="12.7109375" style="7" customWidth="1"/>
    <col min="2567" max="2567" width="12" style="7" customWidth="1"/>
    <col min="2568" max="2568" width="12.5703125" style="7" customWidth="1"/>
    <col min="2569" max="2569" width="13.7109375" style="7" customWidth="1"/>
    <col min="2570" max="2812" width="9.140625" style="7" customWidth="1"/>
    <col min="2813" max="2813" width="18.5703125" style="7" customWidth="1"/>
    <col min="2814" max="2814" width="11.5703125" style="7" customWidth="1"/>
    <col min="2815" max="2815" width="11" style="7" customWidth="1"/>
    <col min="2816" max="2816" width="8.28515625" style="7"/>
    <col min="2817" max="2817" width="20.85546875" style="7" customWidth="1"/>
    <col min="2818" max="2818" width="16.42578125" style="7" customWidth="1"/>
    <col min="2819" max="2819" width="14.42578125" style="7" customWidth="1"/>
    <col min="2820" max="2820" width="14" style="7" customWidth="1"/>
    <col min="2821" max="2821" width="13.28515625" style="7" customWidth="1"/>
    <col min="2822" max="2822" width="12.7109375" style="7" customWidth="1"/>
    <col min="2823" max="2823" width="12" style="7" customWidth="1"/>
    <col min="2824" max="2824" width="12.5703125" style="7" customWidth="1"/>
    <col min="2825" max="2825" width="13.7109375" style="7" customWidth="1"/>
    <col min="2826" max="3068" width="9.140625" style="7" customWidth="1"/>
    <col min="3069" max="3069" width="18.5703125" style="7" customWidth="1"/>
    <col min="3070" max="3070" width="11.5703125" style="7" customWidth="1"/>
    <col min="3071" max="3071" width="11" style="7" customWidth="1"/>
    <col min="3072" max="3072" width="8.28515625" style="7"/>
    <col min="3073" max="3073" width="20.85546875" style="7" customWidth="1"/>
    <col min="3074" max="3074" width="16.42578125" style="7" customWidth="1"/>
    <col min="3075" max="3075" width="14.42578125" style="7" customWidth="1"/>
    <col min="3076" max="3076" width="14" style="7" customWidth="1"/>
    <col min="3077" max="3077" width="13.28515625" style="7" customWidth="1"/>
    <col min="3078" max="3078" width="12.7109375" style="7" customWidth="1"/>
    <col min="3079" max="3079" width="12" style="7" customWidth="1"/>
    <col min="3080" max="3080" width="12.5703125" style="7" customWidth="1"/>
    <col min="3081" max="3081" width="13.7109375" style="7" customWidth="1"/>
    <col min="3082" max="3324" width="9.140625" style="7" customWidth="1"/>
    <col min="3325" max="3325" width="18.5703125" style="7" customWidth="1"/>
    <col min="3326" max="3326" width="11.5703125" style="7" customWidth="1"/>
    <col min="3327" max="3327" width="11" style="7" customWidth="1"/>
    <col min="3328" max="3328" width="8.28515625" style="7"/>
    <col min="3329" max="3329" width="20.85546875" style="7" customWidth="1"/>
    <col min="3330" max="3330" width="16.42578125" style="7" customWidth="1"/>
    <col min="3331" max="3331" width="14.42578125" style="7" customWidth="1"/>
    <col min="3332" max="3332" width="14" style="7" customWidth="1"/>
    <col min="3333" max="3333" width="13.28515625" style="7" customWidth="1"/>
    <col min="3334" max="3334" width="12.7109375" style="7" customWidth="1"/>
    <col min="3335" max="3335" width="12" style="7" customWidth="1"/>
    <col min="3336" max="3336" width="12.5703125" style="7" customWidth="1"/>
    <col min="3337" max="3337" width="13.7109375" style="7" customWidth="1"/>
    <col min="3338" max="3580" width="9.140625" style="7" customWidth="1"/>
    <col min="3581" max="3581" width="18.5703125" style="7" customWidth="1"/>
    <col min="3582" max="3582" width="11.5703125" style="7" customWidth="1"/>
    <col min="3583" max="3583" width="11" style="7" customWidth="1"/>
    <col min="3584" max="3584" width="8.28515625" style="7"/>
    <col min="3585" max="3585" width="20.85546875" style="7" customWidth="1"/>
    <col min="3586" max="3586" width="16.42578125" style="7" customWidth="1"/>
    <col min="3587" max="3587" width="14.42578125" style="7" customWidth="1"/>
    <col min="3588" max="3588" width="14" style="7" customWidth="1"/>
    <col min="3589" max="3589" width="13.28515625" style="7" customWidth="1"/>
    <col min="3590" max="3590" width="12.7109375" style="7" customWidth="1"/>
    <col min="3591" max="3591" width="12" style="7" customWidth="1"/>
    <col min="3592" max="3592" width="12.5703125" style="7" customWidth="1"/>
    <col min="3593" max="3593" width="13.7109375" style="7" customWidth="1"/>
    <col min="3594" max="3836" width="9.140625" style="7" customWidth="1"/>
    <col min="3837" max="3837" width="18.5703125" style="7" customWidth="1"/>
    <col min="3838" max="3838" width="11.5703125" style="7" customWidth="1"/>
    <col min="3839" max="3839" width="11" style="7" customWidth="1"/>
    <col min="3840" max="3840" width="8.28515625" style="7"/>
    <col min="3841" max="3841" width="20.85546875" style="7" customWidth="1"/>
    <col min="3842" max="3842" width="16.42578125" style="7" customWidth="1"/>
    <col min="3843" max="3843" width="14.42578125" style="7" customWidth="1"/>
    <col min="3844" max="3844" width="14" style="7" customWidth="1"/>
    <col min="3845" max="3845" width="13.28515625" style="7" customWidth="1"/>
    <col min="3846" max="3846" width="12.7109375" style="7" customWidth="1"/>
    <col min="3847" max="3847" width="12" style="7" customWidth="1"/>
    <col min="3848" max="3848" width="12.5703125" style="7" customWidth="1"/>
    <col min="3849" max="3849" width="13.7109375" style="7" customWidth="1"/>
    <col min="3850" max="4092" width="9.140625" style="7" customWidth="1"/>
    <col min="4093" max="4093" width="18.5703125" style="7" customWidth="1"/>
    <col min="4094" max="4094" width="11.5703125" style="7" customWidth="1"/>
    <col min="4095" max="4095" width="11" style="7" customWidth="1"/>
    <col min="4096" max="4096" width="8.28515625" style="7"/>
    <col min="4097" max="4097" width="20.85546875" style="7" customWidth="1"/>
    <col min="4098" max="4098" width="16.42578125" style="7" customWidth="1"/>
    <col min="4099" max="4099" width="14.42578125" style="7" customWidth="1"/>
    <col min="4100" max="4100" width="14" style="7" customWidth="1"/>
    <col min="4101" max="4101" width="13.28515625" style="7" customWidth="1"/>
    <col min="4102" max="4102" width="12.7109375" style="7" customWidth="1"/>
    <col min="4103" max="4103" width="12" style="7" customWidth="1"/>
    <col min="4104" max="4104" width="12.5703125" style="7" customWidth="1"/>
    <col min="4105" max="4105" width="13.7109375" style="7" customWidth="1"/>
    <col min="4106" max="4348" width="9.140625" style="7" customWidth="1"/>
    <col min="4349" max="4349" width="18.5703125" style="7" customWidth="1"/>
    <col min="4350" max="4350" width="11.5703125" style="7" customWidth="1"/>
    <col min="4351" max="4351" width="11" style="7" customWidth="1"/>
    <col min="4352" max="4352" width="8.28515625" style="7"/>
    <col min="4353" max="4353" width="20.85546875" style="7" customWidth="1"/>
    <col min="4354" max="4354" width="16.42578125" style="7" customWidth="1"/>
    <col min="4355" max="4355" width="14.42578125" style="7" customWidth="1"/>
    <col min="4356" max="4356" width="14" style="7" customWidth="1"/>
    <col min="4357" max="4357" width="13.28515625" style="7" customWidth="1"/>
    <col min="4358" max="4358" width="12.7109375" style="7" customWidth="1"/>
    <col min="4359" max="4359" width="12" style="7" customWidth="1"/>
    <col min="4360" max="4360" width="12.5703125" style="7" customWidth="1"/>
    <col min="4361" max="4361" width="13.7109375" style="7" customWidth="1"/>
    <col min="4362" max="4604" width="9.140625" style="7" customWidth="1"/>
    <col min="4605" max="4605" width="18.5703125" style="7" customWidth="1"/>
    <col min="4606" max="4606" width="11.5703125" style="7" customWidth="1"/>
    <col min="4607" max="4607" width="11" style="7" customWidth="1"/>
    <col min="4608" max="4608" width="8.28515625" style="7"/>
    <col min="4609" max="4609" width="20.85546875" style="7" customWidth="1"/>
    <col min="4610" max="4610" width="16.42578125" style="7" customWidth="1"/>
    <col min="4611" max="4611" width="14.42578125" style="7" customWidth="1"/>
    <col min="4612" max="4612" width="14" style="7" customWidth="1"/>
    <col min="4613" max="4613" width="13.28515625" style="7" customWidth="1"/>
    <col min="4614" max="4614" width="12.7109375" style="7" customWidth="1"/>
    <col min="4615" max="4615" width="12" style="7" customWidth="1"/>
    <col min="4616" max="4616" width="12.5703125" style="7" customWidth="1"/>
    <col min="4617" max="4617" width="13.7109375" style="7" customWidth="1"/>
    <col min="4618" max="4860" width="9.140625" style="7" customWidth="1"/>
    <col min="4861" max="4861" width="18.5703125" style="7" customWidth="1"/>
    <col min="4862" max="4862" width="11.5703125" style="7" customWidth="1"/>
    <col min="4863" max="4863" width="11" style="7" customWidth="1"/>
    <col min="4864" max="4864" width="8.28515625" style="7"/>
    <col min="4865" max="4865" width="20.85546875" style="7" customWidth="1"/>
    <col min="4866" max="4866" width="16.42578125" style="7" customWidth="1"/>
    <col min="4867" max="4867" width="14.42578125" style="7" customWidth="1"/>
    <col min="4868" max="4868" width="14" style="7" customWidth="1"/>
    <col min="4869" max="4869" width="13.28515625" style="7" customWidth="1"/>
    <col min="4870" max="4870" width="12.7109375" style="7" customWidth="1"/>
    <col min="4871" max="4871" width="12" style="7" customWidth="1"/>
    <col min="4872" max="4872" width="12.5703125" style="7" customWidth="1"/>
    <col min="4873" max="4873" width="13.7109375" style="7" customWidth="1"/>
    <col min="4874" max="5116" width="9.140625" style="7" customWidth="1"/>
    <col min="5117" max="5117" width="18.5703125" style="7" customWidth="1"/>
    <col min="5118" max="5118" width="11.5703125" style="7" customWidth="1"/>
    <col min="5119" max="5119" width="11" style="7" customWidth="1"/>
    <col min="5120" max="5120" width="8.28515625" style="7"/>
    <col min="5121" max="5121" width="20.85546875" style="7" customWidth="1"/>
    <col min="5122" max="5122" width="16.42578125" style="7" customWidth="1"/>
    <col min="5123" max="5123" width="14.42578125" style="7" customWidth="1"/>
    <col min="5124" max="5124" width="14" style="7" customWidth="1"/>
    <col min="5125" max="5125" width="13.28515625" style="7" customWidth="1"/>
    <col min="5126" max="5126" width="12.7109375" style="7" customWidth="1"/>
    <col min="5127" max="5127" width="12" style="7" customWidth="1"/>
    <col min="5128" max="5128" width="12.5703125" style="7" customWidth="1"/>
    <col min="5129" max="5129" width="13.7109375" style="7" customWidth="1"/>
    <col min="5130" max="5372" width="9.140625" style="7" customWidth="1"/>
    <col min="5373" max="5373" width="18.5703125" style="7" customWidth="1"/>
    <col min="5374" max="5374" width="11.5703125" style="7" customWidth="1"/>
    <col min="5375" max="5375" width="11" style="7" customWidth="1"/>
    <col min="5376" max="5376" width="8.28515625" style="7"/>
    <col min="5377" max="5377" width="20.85546875" style="7" customWidth="1"/>
    <col min="5378" max="5378" width="16.42578125" style="7" customWidth="1"/>
    <col min="5379" max="5379" width="14.42578125" style="7" customWidth="1"/>
    <col min="5380" max="5380" width="14" style="7" customWidth="1"/>
    <col min="5381" max="5381" width="13.28515625" style="7" customWidth="1"/>
    <col min="5382" max="5382" width="12.7109375" style="7" customWidth="1"/>
    <col min="5383" max="5383" width="12" style="7" customWidth="1"/>
    <col min="5384" max="5384" width="12.5703125" style="7" customWidth="1"/>
    <col min="5385" max="5385" width="13.7109375" style="7" customWidth="1"/>
    <col min="5386" max="5628" width="9.140625" style="7" customWidth="1"/>
    <col min="5629" max="5629" width="18.5703125" style="7" customWidth="1"/>
    <col min="5630" max="5630" width="11.5703125" style="7" customWidth="1"/>
    <col min="5631" max="5631" width="11" style="7" customWidth="1"/>
    <col min="5632" max="5632" width="8.28515625" style="7"/>
    <col min="5633" max="5633" width="20.85546875" style="7" customWidth="1"/>
    <col min="5634" max="5634" width="16.42578125" style="7" customWidth="1"/>
    <col min="5635" max="5635" width="14.42578125" style="7" customWidth="1"/>
    <col min="5636" max="5636" width="14" style="7" customWidth="1"/>
    <col min="5637" max="5637" width="13.28515625" style="7" customWidth="1"/>
    <col min="5638" max="5638" width="12.7109375" style="7" customWidth="1"/>
    <col min="5639" max="5639" width="12" style="7" customWidth="1"/>
    <col min="5640" max="5640" width="12.5703125" style="7" customWidth="1"/>
    <col min="5641" max="5641" width="13.7109375" style="7" customWidth="1"/>
    <col min="5642" max="5884" width="9.140625" style="7" customWidth="1"/>
    <col min="5885" max="5885" width="18.5703125" style="7" customWidth="1"/>
    <col min="5886" max="5886" width="11.5703125" style="7" customWidth="1"/>
    <col min="5887" max="5887" width="11" style="7" customWidth="1"/>
    <col min="5888" max="5888" width="8.28515625" style="7"/>
    <col min="5889" max="5889" width="20.85546875" style="7" customWidth="1"/>
    <col min="5890" max="5890" width="16.42578125" style="7" customWidth="1"/>
    <col min="5891" max="5891" width="14.42578125" style="7" customWidth="1"/>
    <col min="5892" max="5892" width="14" style="7" customWidth="1"/>
    <col min="5893" max="5893" width="13.28515625" style="7" customWidth="1"/>
    <col min="5894" max="5894" width="12.7109375" style="7" customWidth="1"/>
    <col min="5895" max="5895" width="12" style="7" customWidth="1"/>
    <col min="5896" max="5896" width="12.5703125" style="7" customWidth="1"/>
    <col min="5897" max="5897" width="13.7109375" style="7" customWidth="1"/>
    <col min="5898" max="6140" width="9.140625" style="7" customWidth="1"/>
    <col min="6141" max="6141" width="18.5703125" style="7" customWidth="1"/>
    <col min="6142" max="6142" width="11.5703125" style="7" customWidth="1"/>
    <col min="6143" max="6143" width="11" style="7" customWidth="1"/>
    <col min="6144" max="6144" width="8.28515625" style="7"/>
    <col min="6145" max="6145" width="20.85546875" style="7" customWidth="1"/>
    <col min="6146" max="6146" width="16.42578125" style="7" customWidth="1"/>
    <col min="6147" max="6147" width="14.42578125" style="7" customWidth="1"/>
    <col min="6148" max="6148" width="14" style="7" customWidth="1"/>
    <col min="6149" max="6149" width="13.28515625" style="7" customWidth="1"/>
    <col min="6150" max="6150" width="12.7109375" style="7" customWidth="1"/>
    <col min="6151" max="6151" width="12" style="7" customWidth="1"/>
    <col min="6152" max="6152" width="12.5703125" style="7" customWidth="1"/>
    <col min="6153" max="6153" width="13.7109375" style="7" customWidth="1"/>
    <col min="6154" max="6396" width="9.140625" style="7" customWidth="1"/>
    <col min="6397" max="6397" width="18.5703125" style="7" customWidth="1"/>
    <col min="6398" max="6398" width="11.5703125" style="7" customWidth="1"/>
    <col min="6399" max="6399" width="11" style="7" customWidth="1"/>
    <col min="6400" max="6400" width="8.28515625" style="7"/>
    <col min="6401" max="6401" width="20.85546875" style="7" customWidth="1"/>
    <col min="6402" max="6402" width="16.42578125" style="7" customWidth="1"/>
    <col min="6403" max="6403" width="14.42578125" style="7" customWidth="1"/>
    <col min="6404" max="6404" width="14" style="7" customWidth="1"/>
    <col min="6405" max="6405" width="13.28515625" style="7" customWidth="1"/>
    <col min="6406" max="6406" width="12.7109375" style="7" customWidth="1"/>
    <col min="6407" max="6407" width="12" style="7" customWidth="1"/>
    <col min="6408" max="6408" width="12.5703125" style="7" customWidth="1"/>
    <col min="6409" max="6409" width="13.7109375" style="7" customWidth="1"/>
    <col min="6410" max="6652" width="9.140625" style="7" customWidth="1"/>
    <col min="6653" max="6653" width="18.5703125" style="7" customWidth="1"/>
    <col min="6654" max="6654" width="11.5703125" style="7" customWidth="1"/>
    <col min="6655" max="6655" width="11" style="7" customWidth="1"/>
    <col min="6656" max="6656" width="8.28515625" style="7"/>
    <col min="6657" max="6657" width="20.85546875" style="7" customWidth="1"/>
    <col min="6658" max="6658" width="16.42578125" style="7" customWidth="1"/>
    <col min="6659" max="6659" width="14.42578125" style="7" customWidth="1"/>
    <col min="6660" max="6660" width="14" style="7" customWidth="1"/>
    <col min="6661" max="6661" width="13.28515625" style="7" customWidth="1"/>
    <col min="6662" max="6662" width="12.7109375" style="7" customWidth="1"/>
    <col min="6663" max="6663" width="12" style="7" customWidth="1"/>
    <col min="6664" max="6664" width="12.5703125" style="7" customWidth="1"/>
    <col min="6665" max="6665" width="13.7109375" style="7" customWidth="1"/>
    <col min="6666" max="6908" width="9.140625" style="7" customWidth="1"/>
    <col min="6909" max="6909" width="18.5703125" style="7" customWidth="1"/>
    <col min="6910" max="6910" width="11.5703125" style="7" customWidth="1"/>
    <col min="6911" max="6911" width="11" style="7" customWidth="1"/>
    <col min="6912" max="6912" width="8.28515625" style="7"/>
    <col min="6913" max="6913" width="20.85546875" style="7" customWidth="1"/>
    <col min="6914" max="6914" width="16.42578125" style="7" customWidth="1"/>
    <col min="6915" max="6915" width="14.42578125" style="7" customWidth="1"/>
    <col min="6916" max="6916" width="14" style="7" customWidth="1"/>
    <col min="6917" max="6917" width="13.28515625" style="7" customWidth="1"/>
    <col min="6918" max="6918" width="12.7109375" style="7" customWidth="1"/>
    <col min="6919" max="6919" width="12" style="7" customWidth="1"/>
    <col min="6920" max="6920" width="12.5703125" style="7" customWidth="1"/>
    <col min="6921" max="6921" width="13.7109375" style="7" customWidth="1"/>
    <col min="6922" max="7164" width="9.140625" style="7" customWidth="1"/>
    <col min="7165" max="7165" width="18.5703125" style="7" customWidth="1"/>
    <col min="7166" max="7166" width="11.5703125" style="7" customWidth="1"/>
    <col min="7167" max="7167" width="11" style="7" customWidth="1"/>
    <col min="7168" max="7168" width="8.28515625" style="7"/>
    <col min="7169" max="7169" width="20.85546875" style="7" customWidth="1"/>
    <col min="7170" max="7170" width="16.42578125" style="7" customWidth="1"/>
    <col min="7171" max="7171" width="14.42578125" style="7" customWidth="1"/>
    <col min="7172" max="7172" width="14" style="7" customWidth="1"/>
    <col min="7173" max="7173" width="13.28515625" style="7" customWidth="1"/>
    <col min="7174" max="7174" width="12.7109375" style="7" customWidth="1"/>
    <col min="7175" max="7175" width="12" style="7" customWidth="1"/>
    <col min="7176" max="7176" width="12.5703125" style="7" customWidth="1"/>
    <col min="7177" max="7177" width="13.7109375" style="7" customWidth="1"/>
    <col min="7178" max="7420" width="9.140625" style="7" customWidth="1"/>
    <col min="7421" max="7421" width="18.5703125" style="7" customWidth="1"/>
    <col min="7422" max="7422" width="11.5703125" style="7" customWidth="1"/>
    <col min="7423" max="7423" width="11" style="7" customWidth="1"/>
    <col min="7424" max="7424" width="8.28515625" style="7"/>
    <col min="7425" max="7425" width="20.85546875" style="7" customWidth="1"/>
    <col min="7426" max="7426" width="16.42578125" style="7" customWidth="1"/>
    <col min="7427" max="7427" width="14.42578125" style="7" customWidth="1"/>
    <col min="7428" max="7428" width="14" style="7" customWidth="1"/>
    <col min="7429" max="7429" width="13.28515625" style="7" customWidth="1"/>
    <col min="7430" max="7430" width="12.7109375" style="7" customWidth="1"/>
    <col min="7431" max="7431" width="12" style="7" customWidth="1"/>
    <col min="7432" max="7432" width="12.5703125" style="7" customWidth="1"/>
    <col min="7433" max="7433" width="13.7109375" style="7" customWidth="1"/>
    <col min="7434" max="7676" width="9.140625" style="7" customWidth="1"/>
    <col min="7677" max="7677" width="18.5703125" style="7" customWidth="1"/>
    <col min="7678" max="7678" width="11.5703125" style="7" customWidth="1"/>
    <col min="7679" max="7679" width="11" style="7" customWidth="1"/>
    <col min="7680" max="7680" width="8.28515625" style="7"/>
    <col min="7681" max="7681" width="20.85546875" style="7" customWidth="1"/>
    <col min="7682" max="7682" width="16.42578125" style="7" customWidth="1"/>
    <col min="7683" max="7683" width="14.42578125" style="7" customWidth="1"/>
    <col min="7684" max="7684" width="14" style="7" customWidth="1"/>
    <col min="7685" max="7685" width="13.28515625" style="7" customWidth="1"/>
    <col min="7686" max="7686" width="12.7109375" style="7" customWidth="1"/>
    <col min="7687" max="7687" width="12" style="7" customWidth="1"/>
    <col min="7688" max="7688" width="12.5703125" style="7" customWidth="1"/>
    <col min="7689" max="7689" width="13.7109375" style="7" customWidth="1"/>
    <col min="7690" max="7932" width="9.140625" style="7" customWidth="1"/>
    <col min="7933" max="7933" width="18.5703125" style="7" customWidth="1"/>
    <col min="7934" max="7934" width="11.5703125" style="7" customWidth="1"/>
    <col min="7935" max="7935" width="11" style="7" customWidth="1"/>
    <col min="7936" max="7936" width="8.28515625" style="7"/>
    <col min="7937" max="7937" width="20.85546875" style="7" customWidth="1"/>
    <col min="7938" max="7938" width="16.42578125" style="7" customWidth="1"/>
    <col min="7939" max="7939" width="14.42578125" style="7" customWidth="1"/>
    <col min="7940" max="7940" width="14" style="7" customWidth="1"/>
    <col min="7941" max="7941" width="13.28515625" style="7" customWidth="1"/>
    <col min="7942" max="7942" width="12.7109375" style="7" customWidth="1"/>
    <col min="7943" max="7943" width="12" style="7" customWidth="1"/>
    <col min="7944" max="7944" width="12.5703125" style="7" customWidth="1"/>
    <col min="7945" max="7945" width="13.7109375" style="7" customWidth="1"/>
    <col min="7946" max="8188" width="9.140625" style="7" customWidth="1"/>
    <col min="8189" max="8189" width="18.5703125" style="7" customWidth="1"/>
    <col min="8190" max="8190" width="11.5703125" style="7" customWidth="1"/>
    <col min="8191" max="8191" width="11" style="7" customWidth="1"/>
    <col min="8192" max="8192" width="8.28515625" style="7"/>
    <col min="8193" max="8193" width="20.85546875" style="7" customWidth="1"/>
    <col min="8194" max="8194" width="16.42578125" style="7" customWidth="1"/>
    <col min="8195" max="8195" width="14.42578125" style="7" customWidth="1"/>
    <col min="8196" max="8196" width="14" style="7" customWidth="1"/>
    <col min="8197" max="8197" width="13.28515625" style="7" customWidth="1"/>
    <col min="8198" max="8198" width="12.7109375" style="7" customWidth="1"/>
    <col min="8199" max="8199" width="12" style="7" customWidth="1"/>
    <col min="8200" max="8200" width="12.5703125" style="7" customWidth="1"/>
    <col min="8201" max="8201" width="13.7109375" style="7" customWidth="1"/>
    <col min="8202" max="8444" width="9.140625" style="7" customWidth="1"/>
    <col min="8445" max="8445" width="18.5703125" style="7" customWidth="1"/>
    <col min="8446" max="8446" width="11.5703125" style="7" customWidth="1"/>
    <col min="8447" max="8447" width="11" style="7" customWidth="1"/>
    <col min="8448" max="8448" width="8.28515625" style="7"/>
    <col min="8449" max="8449" width="20.85546875" style="7" customWidth="1"/>
    <col min="8450" max="8450" width="16.42578125" style="7" customWidth="1"/>
    <col min="8451" max="8451" width="14.42578125" style="7" customWidth="1"/>
    <col min="8452" max="8452" width="14" style="7" customWidth="1"/>
    <col min="8453" max="8453" width="13.28515625" style="7" customWidth="1"/>
    <col min="8454" max="8454" width="12.7109375" style="7" customWidth="1"/>
    <col min="8455" max="8455" width="12" style="7" customWidth="1"/>
    <col min="8456" max="8456" width="12.5703125" style="7" customWidth="1"/>
    <col min="8457" max="8457" width="13.7109375" style="7" customWidth="1"/>
    <col min="8458" max="8700" width="9.140625" style="7" customWidth="1"/>
    <col min="8701" max="8701" width="18.5703125" style="7" customWidth="1"/>
    <col min="8702" max="8702" width="11.5703125" style="7" customWidth="1"/>
    <col min="8703" max="8703" width="11" style="7" customWidth="1"/>
    <col min="8704" max="8704" width="8.28515625" style="7"/>
    <col min="8705" max="8705" width="20.85546875" style="7" customWidth="1"/>
    <col min="8706" max="8706" width="16.42578125" style="7" customWidth="1"/>
    <col min="8707" max="8707" width="14.42578125" style="7" customWidth="1"/>
    <col min="8708" max="8708" width="14" style="7" customWidth="1"/>
    <col min="8709" max="8709" width="13.28515625" style="7" customWidth="1"/>
    <col min="8710" max="8710" width="12.7109375" style="7" customWidth="1"/>
    <col min="8711" max="8711" width="12" style="7" customWidth="1"/>
    <col min="8712" max="8712" width="12.5703125" style="7" customWidth="1"/>
    <col min="8713" max="8713" width="13.7109375" style="7" customWidth="1"/>
    <col min="8714" max="8956" width="9.140625" style="7" customWidth="1"/>
    <col min="8957" max="8957" width="18.5703125" style="7" customWidth="1"/>
    <col min="8958" max="8958" width="11.5703125" style="7" customWidth="1"/>
    <col min="8959" max="8959" width="11" style="7" customWidth="1"/>
    <col min="8960" max="8960" width="8.28515625" style="7"/>
    <col min="8961" max="8961" width="20.85546875" style="7" customWidth="1"/>
    <col min="8962" max="8962" width="16.42578125" style="7" customWidth="1"/>
    <col min="8963" max="8963" width="14.42578125" style="7" customWidth="1"/>
    <col min="8964" max="8964" width="14" style="7" customWidth="1"/>
    <col min="8965" max="8965" width="13.28515625" style="7" customWidth="1"/>
    <col min="8966" max="8966" width="12.7109375" style="7" customWidth="1"/>
    <col min="8967" max="8967" width="12" style="7" customWidth="1"/>
    <col min="8968" max="8968" width="12.5703125" style="7" customWidth="1"/>
    <col min="8969" max="8969" width="13.7109375" style="7" customWidth="1"/>
    <col min="8970" max="9212" width="9.140625" style="7" customWidth="1"/>
    <col min="9213" max="9213" width="18.5703125" style="7" customWidth="1"/>
    <col min="9214" max="9214" width="11.5703125" style="7" customWidth="1"/>
    <col min="9215" max="9215" width="11" style="7" customWidth="1"/>
    <col min="9216" max="9216" width="8.28515625" style="7"/>
    <col min="9217" max="9217" width="20.85546875" style="7" customWidth="1"/>
    <col min="9218" max="9218" width="16.42578125" style="7" customWidth="1"/>
    <col min="9219" max="9219" width="14.42578125" style="7" customWidth="1"/>
    <col min="9220" max="9220" width="14" style="7" customWidth="1"/>
    <col min="9221" max="9221" width="13.28515625" style="7" customWidth="1"/>
    <col min="9222" max="9222" width="12.7109375" style="7" customWidth="1"/>
    <col min="9223" max="9223" width="12" style="7" customWidth="1"/>
    <col min="9224" max="9224" width="12.5703125" style="7" customWidth="1"/>
    <col min="9225" max="9225" width="13.7109375" style="7" customWidth="1"/>
    <col min="9226" max="9468" width="9.140625" style="7" customWidth="1"/>
    <col min="9469" max="9469" width="18.5703125" style="7" customWidth="1"/>
    <col min="9470" max="9470" width="11.5703125" style="7" customWidth="1"/>
    <col min="9471" max="9471" width="11" style="7" customWidth="1"/>
    <col min="9472" max="9472" width="8.28515625" style="7"/>
    <col min="9473" max="9473" width="20.85546875" style="7" customWidth="1"/>
    <col min="9474" max="9474" width="16.42578125" style="7" customWidth="1"/>
    <col min="9475" max="9475" width="14.42578125" style="7" customWidth="1"/>
    <col min="9476" max="9476" width="14" style="7" customWidth="1"/>
    <col min="9477" max="9477" width="13.28515625" style="7" customWidth="1"/>
    <col min="9478" max="9478" width="12.7109375" style="7" customWidth="1"/>
    <col min="9479" max="9479" width="12" style="7" customWidth="1"/>
    <col min="9480" max="9480" width="12.5703125" style="7" customWidth="1"/>
    <col min="9481" max="9481" width="13.7109375" style="7" customWidth="1"/>
    <col min="9482" max="9724" width="9.140625" style="7" customWidth="1"/>
    <col min="9725" max="9725" width="18.5703125" style="7" customWidth="1"/>
    <col min="9726" max="9726" width="11.5703125" style="7" customWidth="1"/>
    <col min="9727" max="9727" width="11" style="7" customWidth="1"/>
    <col min="9728" max="9728" width="8.28515625" style="7"/>
    <col min="9729" max="9729" width="20.85546875" style="7" customWidth="1"/>
    <col min="9730" max="9730" width="16.42578125" style="7" customWidth="1"/>
    <col min="9731" max="9731" width="14.42578125" style="7" customWidth="1"/>
    <col min="9732" max="9732" width="14" style="7" customWidth="1"/>
    <col min="9733" max="9733" width="13.28515625" style="7" customWidth="1"/>
    <col min="9734" max="9734" width="12.7109375" style="7" customWidth="1"/>
    <col min="9735" max="9735" width="12" style="7" customWidth="1"/>
    <col min="9736" max="9736" width="12.5703125" style="7" customWidth="1"/>
    <col min="9737" max="9737" width="13.7109375" style="7" customWidth="1"/>
    <col min="9738" max="9980" width="9.140625" style="7" customWidth="1"/>
    <col min="9981" max="9981" width="18.5703125" style="7" customWidth="1"/>
    <col min="9982" max="9982" width="11.5703125" style="7" customWidth="1"/>
    <col min="9983" max="9983" width="11" style="7" customWidth="1"/>
    <col min="9984" max="9984" width="8.28515625" style="7"/>
    <col min="9985" max="9985" width="20.85546875" style="7" customWidth="1"/>
    <col min="9986" max="9986" width="16.42578125" style="7" customWidth="1"/>
    <col min="9987" max="9987" width="14.42578125" style="7" customWidth="1"/>
    <col min="9988" max="9988" width="14" style="7" customWidth="1"/>
    <col min="9989" max="9989" width="13.28515625" style="7" customWidth="1"/>
    <col min="9990" max="9990" width="12.7109375" style="7" customWidth="1"/>
    <col min="9991" max="9991" width="12" style="7" customWidth="1"/>
    <col min="9992" max="9992" width="12.5703125" style="7" customWidth="1"/>
    <col min="9993" max="9993" width="13.7109375" style="7" customWidth="1"/>
    <col min="9994" max="10236" width="9.140625" style="7" customWidth="1"/>
    <col min="10237" max="10237" width="18.5703125" style="7" customWidth="1"/>
    <col min="10238" max="10238" width="11.5703125" style="7" customWidth="1"/>
    <col min="10239" max="10239" width="11" style="7" customWidth="1"/>
    <col min="10240" max="10240" width="8.28515625" style="7"/>
    <col min="10241" max="10241" width="20.85546875" style="7" customWidth="1"/>
    <col min="10242" max="10242" width="16.42578125" style="7" customWidth="1"/>
    <col min="10243" max="10243" width="14.42578125" style="7" customWidth="1"/>
    <col min="10244" max="10244" width="14" style="7" customWidth="1"/>
    <col min="10245" max="10245" width="13.28515625" style="7" customWidth="1"/>
    <col min="10246" max="10246" width="12.7109375" style="7" customWidth="1"/>
    <col min="10247" max="10247" width="12" style="7" customWidth="1"/>
    <col min="10248" max="10248" width="12.5703125" style="7" customWidth="1"/>
    <col min="10249" max="10249" width="13.7109375" style="7" customWidth="1"/>
    <col min="10250" max="10492" width="9.140625" style="7" customWidth="1"/>
    <col min="10493" max="10493" width="18.5703125" style="7" customWidth="1"/>
    <col min="10494" max="10494" width="11.5703125" style="7" customWidth="1"/>
    <col min="10495" max="10495" width="11" style="7" customWidth="1"/>
    <col min="10496" max="10496" width="8.28515625" style="7"/>
    <col min="10497" max="10497" width="20.85546875" style="7" customWidth="1"/>
    <col min="10498" max="10498" width="16.42578125" style="7" customWidth="1"/>
    <col min="10499" max="10499" width="14.42578125" style="7" customWidth="1"/>
    <col min="10500" max="10500" width="14" style="7" customWidth="1"/>
    <col min="10501" max="10501" width="13.28515625" style="7" customWidth="1"/>
    <col min="10502" max="10502" width="12.7109375" style="7" customWidth="1"/>
    <col min="10503" max="10503" width="12" style="7" customWidth="1"/>
    <col min="10504" max="10504" width="12.5703125" style="7" customWidth="1"/>
    <col min="10505" max="10505" width="13.7109375" style="7" customWidth="1"/>
    <col min="10506" max="10748" width="9.140625" style="7" customWidth="1"/>
    <col min="10749" max="10749" width="18.5703125" style="7" customWidth="1"/>
    <col min="10750" max="10750" width="11.5703125" style="7" customWidth="1"/>
    <col min="10751" max="10751" width="11" style="7" customWidth="1"/>
    <col min="10752" max="10752" width="8.28515625" style="7"/>
    <col min="10753" max="10753" width="20.85546875" style="7" customWidth="1"/>
    <col min="10754" max="10754" width="16.42578125" style="7" customWidth="1"/>
    <col min="10755" max="10755" width="14.42578125" style="7" customWidth="1"/>
    <col min="10756" max="10756" width="14" style="7" customWidth="1"/>
    <col min="10757" max="10757" width="13.28515625" style="7" customWidth="1"/>
    <col min="10758" max="10758" width="12.7109375" style="7" customWidth="1"/>
    <col min="10759" max="10759" width="12" style="7" customWidth="1"/>
    <col min="10760" max="10760" width="12.5703125" style="7" customWidth="1"/>
    <col min="10761" max="10761" width="13.7109375" style="7" customWidth="1"/>
    <col min="10762" max="11004" width="9.140625" style="7" customWidth="1"/>
    <col min="11005" max="11005" width="18.5703125" style="7" customWidth="1"/>
    <col min="11006" max="11006" width="11.5703125" style="7" customWidth="1"/>
    <col min="11007" max="11007" width="11" style="7" customWidth="1"/>
    <col min="11008" max="11008" width="8.28515625" style="7"/>
    <col min="11009" max="11009" width="20.85546875" style="7" customWidth="1"/>
    <col min="11010" max="11010" width="16.42578125" style="7" customWidth="1"/>
    <col min="11011" max="11011" width="14.42578125" style="7" customWidth="1"/>
    <col min="11012" max="11012" width="14" style="7" customWidth="1"/>
    <col min="11013" max="11013" width="13.28515625" style="7" customWidth="1"/>
    <col min="11014" max="11014" width="12.7109375" style="7" customWidth="1"/>
    <col min="11015" max="11015" width="12" style="7" customWidth="1"/>
    <col min="11016" max="11016" width="12.5703125" style="7" customWidth="1"/>
    <col min="11017" max="11017" width="13.7109375" style="7" customWidth="1"/>
    <col min="11018" max="11260" width="9.140625" style="7" customWidth="1"/>
    <col min="11261" max="11261" width="18.5703125" style="7" customWidth="1"/>
    <col min="11262" max="11262" width="11.5703125" style="7" customWidth="1"/>
    <col min="11263" max="11263" width="11" style="7" customWidth="1"/>
    <col min="11264" max="11264" width="8.28515625" style="7"/>
    <col min="11265" max="11265" width="20.85546875" style="7" customWidth="1"/>
    <col min="11266" max="11266" width="16.42578125" style="7" customWidth="1"/>
    <col min="11267" max="11267" width="14.42578125" style="7" customWidth="1"/>
    <col min="11268" max="11268" width="14" style="7" customWidth="1"/>
    <col min="11269" max="11269" width="13.28515625" style="7" customWidth="1"/>
    <col min="11270" max="11270" width="12.7109375" style="7" customWidth="1"/>
    <col min="11271" max="11271" width="12" style="7" customWidth="1"/>
    <col min="11272" max="11272" width="12.5703125" style="7" customWidth="1"/>
    <col min="11273" max="11273" width="13.7109375" style="7" customWidth="1"/>
    <col min="11274" max="11516" width="9.140625" style="7" customWidth="1"/>
    <col min="11517" max="11517" width="18.5703125" style="7" customWidth="1"/>
    <col min="11518" max="11518" width="11.5703125" style="7" customWidth="1"/>
    <col min="11519" max="11519" width="11" style="7" customWidth="1"/>
    <col min="11520" max="11520" width="8.28515625" style="7"/>
    <col min="11521" max="11521" width="20.85546875" style="7" customWidth="1"/>
    <col min="11522" max="11522" width="16.42578125" style="7" customWidth="1"/>
    <col min="11523" max="11523" width="14.42578125" style="7" customWidth="1"/>
    <col min="11524" max="11524" width="14" style="7" customWidth="1"/>
    <col min="11525" max="11525" width="13.28515625" style="7" customWidth="1"/>
    <col min="11526" max="11526" width="12.7109375" style="7" customWidth="1"/>
    <col min="11527" max="11527" width="12" style="7" customWidth="1"/>
    <col min="11528" max="11528" width="12.5703125" style="7" customWidth="1"/>
    <col min="11529" max="11529" width="13.7109375" style="7" customWidth="1"/>
    <col min="11530" max="11772" width="9.140625" style="7" customWidth="1"/>
    <col min="11773" max="11773" width="18.5703125" style="7" customWidth="1"/>
    <col min="11774" max="11774" width="11.5703125" style="7" customWidth="1"/>
    <col min="11775" max="11775" width="11" style="7" customWidth="1"/>
    <col min="11776" max="11776" width="8.28515625" style="7"/>
    <col min="11777" max="11777" width="20.85546875" style="7" customWidth="1"/>
    <col min="11778" max="11778" width="16.42578125" style="7" customWidth="1"/>
    <col min="11779" max="11779" width="14.42578125" style="7" customWidth="1"/>
    <col min="11780" max="11780" width="14" style="7" customWidth="1"/>
    <col min="11781" max="11781" width="13.28515625" style="7" customWidth="1"/>
    <col min="11782" max="11782" width="12.7109375" style="7" customWidth="1"/>
    <col min="11783" max="11783" width="12" style="7" customWidth="1"/>
    <col min="11784" max="11784" width="12.5703125" style="7" customWidth="1"/>
    <col min="11785" max="11785" width="13.7109375" style="7" customWidth="1"/>
    <col min="11786" max="12028" width="9.140625" style="7" customWidth="1"/>
    <col min="12029" max="12029" width="18.5703125" style="7" customWidth="1"/>
    <col min="12030" max="12030" width="11.5703125" style="7" customWidth="1"/>
    <col min="12031" max="12031" width="11" style="7" customWidth="1"/>
    <col min="12032" max="12032" width="8.28515625" style="7"/>
    <col min="12033" max="12033" width="20.85546875" style="7" customWidth="1"/>
    <col min="12034" max="12034" width="16.42578125" style="7" customWidth="1"/>
    <col min="12035" max="12035" width="14.42578125" style="7" customWidth="1"/>
    <col min="12036" max="12036" width="14" style="7" customWidth="1"/>
    <col min="12037" max="12037" width="13.28515625" style="7" customWidth="1"/>
    <col min="12038" max="12038" width="12.7109375" style="7" customWidth="1"/>
    <col min="12039" max="12039" width="12" style="7" customWidth="1"/>
    <col min="12040" max="12040" width="12.5703125" style="7" customWidth="1"/>
    <col min="12041" max="12041" width="13.7109375" style="7" customWidth="1"/>
    <col min="12042" max="12284" width="9.140625" style="7" customWidth="1"/>
    <col min="12285" max="12285" width="18.5703125" style="7" customWidth="1"/>
    <col min="12286" max="12286" width="11.5703125" style="7" customWidth="1"/>
    <col min="12287" max="12287" width="11" style="7" customWidth="1"/>
    <col min="12288" max="12288" width="8.28515625" style="7"/>
    <col min="12289" max="12289" width="20.85546875" style="7" customWidth="1"/>
    <col min="12290" max="12290" width="16.42578125" style="7" customWidth="1"/>
    <col min="12291" max="12291" width="14.42578125" style="7" customWidth="1"/>
    <col min="12292" max="12292" width="14" style="7" customWidth="1"/>
    <col min="12293" max="12293" width="13.28515625" style="7" customWidth="1"/>
    <col min="12294" max="12294" width="12.7109375" style="7" customWidth="1"/>
    <col min="12295" max="12295" width="12" style="7" customWidth="1"/>
    <col min="12296" max="12296" width="12.5703125" style="7" customWidth="1"/>
    <col min="12297" max="12297" width="13.7109375" style="7" customWidth="1"/>
    <col min="12298" max="12540" width="9.140625" style="7" customWidth="1"/>
    <col min="12541" max="12541" width="18.5703125" style="7" customWidth="1"/>
    <col min="12542" max="12542" width="11.5703125" style="7" customWidth="1"/>
    <col min="12543" max="12543" width="11" style="7" customWidth="1"/>
    <col min="12544" max="12544" width="8.28515625" style="7"/>
    <col min="12545" max="12545" width="20.85546875" style="7" customWidth="1"/>
    <col min="12546" max="12546" width="16.42578125" style="7" customWidth="1"/>
    <col min="12547" max="12547" width="14.42578125" style="7" customWidth="1"/>
    <col min="12548" max="12548" width="14" style="7" customWidth="1"/>
    <col min="12549" max="12549" width="13.28515625" style="7" customWidth="1"/>
    <col min="12550" max="12550" width="12.7109375" style="7" customWidth="1"/>
    <col min="12551" max="12551" width="12" style="7" customWidth="1"/>
    <col min="12552" max="12552" width="12.5703125" style="7" customWidth="1"/>
    <col min="12553" max="12553" width="13.7109375" style="7" customWidth="1"/>
    <col min="12554" max="12796" width="9.140625" style="7" customWidth="1"/>
    <col min="12797" max="12797" width="18.5703125" style="7" customWidth="1"/>
    <col min="12798" max="12798" width="11.5703125" style="7" customWidth="1"/>
    <col min="12799" max="12799" width="11" style="7" customWidth="1"/>
    <col min="12800" max="12800" width="8.28515625" style="7"/>
    <col min="12801" max="12801" width="20.85546875" style="7" customWidth="1"/>
    <col min="12802" max="12802" width="16.42578125" style="7" customWidth="1"/>
    <col min="12803" max="12803" width="14.42578125" style="7" customWidth="1"/>
    <col min="12804" max="12804" width="14" style="7" customWidth="1"/>
    <col min="12805" max="12805" width="13.28515625" style="7" customWidth="1"/>
    <col min="12806" max="12806" width="12.7109375" style="7" customWidth="1"/>
    <col min="12807" max="12807" width="12" style="7" customWidth="1"/>
    <col min="12808" max="12808" width="12.5703125" style="7" customWidth="1"/>
    <col min="12809" max="12809" width="13.7109375" style="7" customWidth="1"/>
    <col min="12810" max="13052" width="9.140625" style="7" customWidth="1"/>
    <col min="13053" max="13053" width="18.5703125" style="7" customWidth="1"/>
    <col min="13054" max="13054" width="11.5703125" style="7" customWidth="1"/>
    <col min="13055" max="13055" width="11" style="7" customWidth="1"/>
    <col min="13056" max="13056" width="8.28515625" style="7"/>
    <col min="13057" max="13057" width="20.85546875" style="7" customWidth="1"/>
    <col min="13058" max="13058" width="16.42578125" style="7" customWidth="1"/>
    <col min="13059" max="13059" width="14.42578125" style="7" customWidth="1"/>
    <col min="13060" max="13060" width="14" style="7" customWidth="1"/>
    <col min="13061" max="13061" width="13.28515625" style="7" customWidth="1"/>
    <col min="13062" max="13062" width="12.7109375" style="7" customWidth="1"/>
    <col min="13063" max="13063" width="12" style="7" customWidth="1"/>
    <col min="13064" max="13064" width="12.5703125" style="7" customWidth="1"/>
    <col min="13065" max="13065" width="13.7109375" style="7" customWidth="1"/>
    <col min="13066" max="13308" width="9.140625" style="7" customWidth="1"/>
    <col min="13309" max="13309" width="18.5703125" style="7" customWidth="1"/>
    <col min="13310" max="13310" width="11.5703125" style="7" customWidth="1"/>
    <col min="13311" max="13311" width="11" style="7" customWidth="1"/>
    <col min="13312" max="13312" width="8.28515625" style="7"/>
    <col min="13313" max="13313" width="20.85546875" style="7" customWidth="1"/>
    <col min="13314" max="13314" width="16.42578125" style="7" customWidth="1"/>
    <col min="13315" max="13315" width="14.42578125" style="7" customWidth="1"/>
    <col min="13316" max="13316" width="14" style="7" customWidth="1"/>
    <col min="13317" max="13317" width="13.28515625" style="7" customWidth="1"/>
    <col min="13318" max="13318" width="12.7109375" style="7" customWidth="1"/>
    <col min="13319" max="13319" width="12" style="7" customWidth="1"/>
    <col min="13320" max="13320" width="12.5703125" style="7" customWidth="1"/>
    <col min="13321" max="13321" width="13.7109375" style="7" customWidth="1"/>
    <col min="13322" max="13564" width="9.140625" style="7" customWidth="1"/>
    <col min="13565" max="13565" width="18.5703125" style="7" customWidth="1"/>
    <col min="13566" max="13566" width="11.5703125" style="7" customWidth="1"/>
    <col min="13567" max="13567" width="11" style="7" customWidth="1"/>
    <col min="13568" max="13568" width="8.28515625" style="7"/>
    <col min="13569" max="13569" width="20.85546875" style="7" customWidth="1"/>
    <col min="13570" max="13570" width="16.42578125" style="7" customWidth="1"/>
    <col min="13571" max="13571" width="14.42578125" style="7" customWidth="1"/>
    <col min="13572" max="13572" width="14" style="7" customWidth="1"/>
    <col min="13573" max="13573" width="13.28515625" style="7" customWidth="1"/>
    <col min="13574" max="13574" width="12.7109375" style="7" customWidth="1"/>
    <col min="13575" max="13575" width="12" style="7" customWidth="1"/>
    <col min="13576" max="13576" width="12.5703125" style="7" customWidth="1"/>
    <col min="13577" max="13577" width="13.7109375" style="7" customWidth="1"/>
    <col min="13578" max="13820" width="9.140625" style="7" customWidth="1"/>
    <col min="13821" max="13821" width="18.5703125" style="7" customWidth="1"/>
    <col min="13822" max="13822" width="11.5703125" style="7" customWidth="1"/>
    <col min="13823" max="13823" width="11" style="7" customWidth="1"/>
    <col min="13824" max="13824" width="8.28515625" style="7"/>
    <col min="13825" max="13825" width="20.85546875" style="7" customWidth="1"/>
    <col min="13826" max="13826" width="16.42578125" style="7" customWidth="1"/>
    <col min="13827" max="13827" width="14.42578125" style="7" customWidth="1"/>
    <col min="13828" max="13828" width="14" style="7" customWidth="1"/>
    <col min="13829" max="13829" width="13.28515625" style="7" customWidth="1"/>
    <col min="13830" max="13830" width="12.7109375" style="7" customWidth="1"/>
    <col min="13831" max="13831" width="12" style="7" customWidth="1"/>
    <col min="13832" max="13832" width="12.5703125" style="7" customWidth="1"/>
    <col min="13833" max="13833" width="13.7109375" style="7" customWidth="1"/>
    <col min="13834" max="14076" width="9.140625" style="7" customWidth="1"/>
    <col min="14077" max="14077" width="18.5703125" style="7" customWidth="1"/>
    <col min="14078" max="14078" width="11.5703125" style="7" customWidth="1"/>
    <col min="14079" max="14079" width="11" style="7" customWidth="1"/>
    <col min="14080" max="14080" width="8.28515625" style="7"/>
    <col min="14081" max="14081" width="20.85546875" style="7" customWidth="1"/>
    <col min="14082" max="14082" width="16.42578125" style="7" customWidth="1"/>
    <col min="14083" max="14083" width="14.42578125" style="7" customWidth="1"/>
    <col min="14084" max="14084" width="14" style="7" customWidth="1"/>
    <col min="14085" max="14085" width="13.28515625" style="7" customWidth="1"/>
    <col min="14086" max="14086" width="12.7109375" style="7" customWidth="1"/>
    <col min="14087" max="14087" width="12" style="7" customWidth="1"/>
    <col min="14088" max="14088" width="12.5703125" style="7" customWidth="1"/>
    <col min="14089" max="14089" width="13.7109375" style="7" customWidth="1"/>
    <col min="14090" max="14332" width="9.140625" style="7" customWidth="1"/>
    <col min="14333" max="14333" width="18.5703125" style="7" customWidth="1"/>
    <col min="14334" max="14334" width="11.5703125" style="7" customWidth="1"/>
    <col min="14335" max="14335" width="11" style="7" customWidth="1"/>
    <col min="14336" max="14336" width="8.28515625" style="7"/>
    <col min="14337" max="14337" width="20.85546875" style="7" customWidth="1"/>
    <col min="14338" max="14338" width="16.42578125" style="7" customWidth="1"/>
    <col min="14339" max="14339" width="14.42578125" style="7" customWidth="1"/>
    <col min="14340" max="14340" width="14" style="7" customWidth="1"/>
    <col min="14341" max="14341" width="13.28515625" style="7" customWidth="1"/>
    <col min="14342" max="14342" width="12.7109375" style="7" customWidth="1"/>
    <col min="14343" max="14343" width="12" style="7" customWidth="1"/>
    <col min="14344" max="14344" width="12.5703125" style="7" customWidth="1"/>
    <col min="14345" max="14345" width="13.7109375" style="7" customWidth="1"/>
    <col min="14346" max="14588" width="9.140625" style="7" customWidth="1"/>
    <col min="14589" max="14589" width="18.5703125" style="7" customWidth="1"/>
    <col min="14590" max="14590" width="11.5703125" style="7" customWidth="1"/>
    <col min="14591" max="14591" width="11" style="7" customWidth="1"/>
    <col min="14592" max="14592" width="8.28515625" style="7"/>
    <col min="14593" max="14593" width="20.85546875" style="7" customWidth="1"/>
    <col min="14594" max="14594" width="16.42578125" style="7" customWidth="1"/>
    <col min="14595" max="14595" width="14.42578125" style="7" customWidth="1"/>
    <col min="14596" max="14596" width="14" style="7" customWidth="1"/>
    <col min="14597" max="14597" width="13.28515625" style="7" customWidth="1"/>
    <col min="14598" max="14598" width="12.7109375" style="7" customWidth="1"/>
    <col min="14599" max="14599" width="12" style="7" customWidth="1"/>
    <col min="14600" max="14600" width="12.5703125" style="7" customWidth="1"/>
    <col min="14601" max="14601" width="13.7109375" style="7" customWidth="1"/>
    <col min="14602" max="14844" width="9.140625" style="7" customWidth="1"/>
    <col min="14845" max="14845" width="18.5703125" style="7" customWidth="1"/>
    <col min="14846" max="14846" width="11.5703125" style="7" customWidth="1"/>
    <col min="14847" max="14847" width="11" style="7" customWidth="1"/>
    <col min="14848" max="14848" width="8.28515625" style="7"/>
    <col min="14849" max="14849" width="20.85546875" style="7" customWidth="1"/>
    <col min="14850" max="14850" width="16.42578125" style="7" customWidth="1"/>
    <col min="14851" max="14851" width="14.42578125" style="7" customWidth="1"/>
    <col min="14852" max="14852" width="14" style="7" customWidth="1"/>
    <col min="14853" max="14853" width="13.28515625" style="7" customWidth="1"/>
    <col min="14854" max="14854" width="12.7109375" style="7" customWidth="1"/>
    <col min="14855" max="14855" width="12" style="7" customWidth="1"/>
    <col min="14856" max="14856" width="12.5703125" style="7" customWidth="1"/>
    <col min="14857" max="14857" width="13.7109375" style="7" customWidth="1"/>
    <col min="14858" max="15100" width="9.140625" style="7" customWidth="1"/>
    <col min="15101" max="15101" width="18.5703125" style="7" customWidth="1"/>
    <col min="15102" max="15102" width="11.5703125" style="7" customWidth="1"/>
    <col min="15103" max="15103" width="11" style="7" customWidth="1"/>
    <col min="15104" max="15104" width="8.28515625" style="7"/>
    <col min="15105" max="15105" width="20.85546875" style="7" customWidth="1"/>
    <col min="15106" max="15106" width="16.42578125" style="7" customWidth="1"/>
    <col min="15107" max="15107" width="14.42578125" style="7" customWidth="1"/>
    <col min="15108" max="15108" width="14" style="7" customWidth="1"/>
    <col min="15109" max="15109" width="13.28515625" style="7" customWidth="1"/>
    <col min="15110" max="15110" width="12.7109375" style="7" customWidth="1"/>
    <col min="15111" max="15111" width="12" style="7" customWidth="1"/>
    <col min="15112" max="15112" width="12.5703125" style="7" customWidth="1"/>
    <col min="15113" max="15113" width="13.7109375" style="7" customWidth="1"/>
    <col min="15114" max="15356" width="9.140625" style="7" customWidth="1"/>
    <col min="15357" max="15357" width="18.5703125" style="7" customWidth="1"/>
    <col min="15358" max="15358" width="11.5703125" style="7" customWidth="1"/>
    <col min="15359" max="15359" width="11" style="7" customWidth="1"/>
    <col min="15360" max="15360" width="8.28515625" style="7"/>
    <col min="15361" max="15361" width="20.85546875" style="7" customWidth="1"/>
    <col min="15362" max="15362" width="16.42578125" style="7" customWidth="1"/>
    <col min="15363" max="15363" width="14.42578125" style="7" customWidth="1"/>
    <col min="15364" max="15364" width="14" style="7" customWidth="1"/>
    <col min="15365" max="15365" width="13.28515625" style="7" customWidth="1"/>
    <col min="15366" max="15366" width="12.7109375" style="7" customWidth="1"/>
    <col min="15367" max="15367" width="12" style="7" customWidth="1"/>
    <col min="15368" max="15368" width="12.5703125" style="7" customWidth="1"/>
    <col min="15369" max="15369" width="13.7109375" style="7" customWidth="1"/>
    <col min="15370" max="15612" width="9.140625" style="7" customWidth="1"/>
    <col min="15613" max="15613" width="18.5703125" style="7" customWidth="1"/>
    <col min="15614" max="15614" width="11.5703125" style="7" customWidth="1"/>
    <col min="15615" max="15615" width="11" style="7" customWidth="1"/>
    <col min="15616" max="15616" width="8.28515625" style="7"/>
    <col min="15617" max="15617" width="20.85546875" style="7" customWidth="1"/>
    <col min="15618" max="15618" width="16.42578125" style="7" customWidth="1"/>
    <col min="15619" max="15619" width="14.42578125" style="7" customWidth="1"/>
    <col min="15620" max="15620" width="14" style="7" customWidth="1"/>
    <col min="15621" max="15621" width="13.28515625" style="7" customWidth="1"/>
    <col min="15622" max="15622" width="12.7109375" style="7" customWidth="1"/>
    <col min="15623" max="15623" width="12" style="7" customWidth="1"/>
    <col min="15624" max="15624" width="12.5703125" style="7" customWidth="1"/>
    <col min="15625" max="15625" width="13.7109375" style="7" customWidth="1"/>
    <col min="15626" max="15868" width="9.140625" style="7" customWidth="1"/>
    <col min="15869" max="15869" width="18.5703125" style="7" customWidth="1"/>
    <col min="15870" max="15870" width="11.5703125" style="7" customWidth="1"/>
    <col min="15871" max="15871" width="11" style="7" customWidth="1"/>
    <col min="15872" max="15872" width="8.28515625" style="7"/>
    <col min="15873" max="15873" width="20.85546875" style="7" customWidth="1"/>
    <col min="15874" max="15874" width="16.42578125" style="7" customWidth="1"/>
    <col min="15875" max="15875" width="14.42578125" style="7" customWidth="1"/>
    <col min="15876" max="15876" width="14" style="7" customWidth="1"/>
    <col min="15877" max="15877" width="13.28515625" style="7" customWidth="1"/>
    <col min="15878" max="15878" width="12.7109375" style="7" customWidth="1"/>
    <col min="15879" max="15879" width="12" style="7" customWidth="1"/>
    <col min="15880" max="15880" width="12.5703125" style="7" customWidth="1"/>
    <col min="15881" max="15881" width="13.7109375" style="7" customWidth="1"/>
    <col min="15882" max="16124" width="9.140625" style="7" customWidth="1"/>
    <col min="16125" max="16125" width="18.5703125" style="7" customWidth="1"/>
    <col min="16126" max="16126" width="11.5703125" style="7" customWidth="1"/>
    <col min="16127" max="16127" width="11" style="7" customWidth="1"/>
    <col min="16128" max="16128" width="8.28515625" style="7"/>
    <col min="16129" max="16129" width="20.85546875" style="7" customWidth="1"/>
    <col min="16130" max="16130" width="16.42578125" style="7" customWidth="1"/>
    <col min="16131" max="16131" width="14.42578125" style="7" customWidth="1"/>
    <col min="16132" max="16132" width="14" style="7" customWidth="1"/>
    <col min="16133" max="16133" width="13.28515625" style="7" customWidth="1"/>
    <col min="16134" max="16134" width="12.7109375" style="7" customWidth="1"/>
    <col min="16135" max="16135" width="12" style="7" customWidth="1"/>
    <col min="16136" max="16136" width="12.5703125" style="7" customWidth="1"/>
    <col min="16137" max="16137" width="13.7109375" style="7" customWidth="1"/>
    <col min="16138" max="16380" width="9.140625" style="7" customWidth="1"/>
    <col min="16381" max="16381" width="18.5703125" style="7" customWidth="1"/>
    <col min="16382" max="16382" width="11.5703125" style="7" customWidth="1"/>
    <col min="16383" max="16383" width="11" style="7" customWidth="1"/>
    <col min="16384" max="16384" width="8.28515625" style="7"/>
  </cols>
  <sheetData>
    <row r="1" spans="1:13" ht="18.75" x14ac:dyDescent="0.3">
      <c r="K1" s="186" t="s">
        <v>96</v>
      </c>
      <c r="L1" s="187"/>
      <c r="M1" s="188"/>
    </row>
    <row r="3" spans="1:13" ht="18.75" x14ac:dyDescent="0.2">
      <c r="A3" s="189" t="s">
        <v>137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5.75" x14ac:dyDescent="0.2">
      <c r="A4" s="190" t="s">
        <v>138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8.75" x14ac:dyDescent="0.3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6"/>
    </row>
    <row r="6" spans="1:13" ht="13.5" x14ac:dyDescent="0.25">
      <c r="A6" s="147" t="s">
        <v>15</v>
      </c>
      <c r="C6" s="148" t="s">
        <v>15</v>
      </c>
      <c r="H6" s="191"/>
      <c r="I6" s="191"/>
      <c r="J6" s="191"/>
      <c r="K6" s="191"/>
      <c r="L6" s="191"/>
    </row>
    <row r="7" spans="1:13" ht="15.75" x14ac:dyDescent="0.2">
      <c r="A7" s="192"/>
      <c r="B7" s="194" t="s">
        <v>16</v>
      </c>
      <c r="C7" s="195"/>
      <c r="D7" s="196"/>
      <c r="E7" s="194" t="s">
        <v>17</v>
      </c>
      <c r="F7" s="195"/>
      <c r="G7" s="197"/>
      <c r="H7" s="198" t="s">
        <v>18</v>
      </c>
      <c r="I7" s="195"/>
      <c r="J7" s="196"/>
      <c r="K7" s="199" t="s">
        <v>19</v>
      </c>
      <c r="L7" s="199"/>
      <c r="M7" s="199"/>
    </row>
    <row r="8" spans="1:13" x14ac:dyDescent="0.2">
      <c r="A8" s="193"/>
      <c r="B8" s="131" t="s">
        <v>30</v>
      </c>
      <c r="C8" s="131" t="s">
        <v>46</v>
      </c>
      <c r="D8" s="131" t="s">
        <v>42</v>
      </c>
      <c r="E8" s="131" t="s">
        <v>30</v>
      </c>
      <c r="F8" s="131" t="s">
        <v>46</v>
      </c>
      <c r="G8" s="132" t="s">
        <v>42</v>
      </c>
      <c r="H8" s="131" t="s">
        <v>30</v>
      </c>
      <c r="I8" s="131" t="s">
        <v>46</v>
      </c>
      <c r="J8" s="131" t="s">
        <v>42</v>
      </c>
      <c r="K8" s="131" t="s">
        <v>30</v>
      </c>
      <c r="L8" s="131" t="s">
        <v>46</v>
      </c>
      <c r="M8" s="131" t="s">
        <v>42</v>
      </c>
    </row>
    <row r="9" spans="1:13" ht="15.75" x14ac:dyDescent="0.2">
      <c r="A9" s="133"/>
      <c r="B9" s="178" t="s">
        <v>20</v>
      </c>
      <c r="C9" s="179"/>
      <c r="D9" s="180"/>
      <c r="E9" s="178" t="s">
        <v>21</v>
      </c>
      <c r="F9" s="179"/>
      <c r="G9" s="181"/>
      <c r="H9" s="182" t="s">
        <v>20</v>
      </c>
      <c r="I9" s="183"/>
      <c r="J9" s="184"/>
      <c r="K9" s="185" t="s">
        <v>21</v>
      </c>
      <c r="L9" s="185"/>
      <c r="M9" s="134"/>
    </row>
    <row r="10" spans="1:13" ht="14.25" x14ac:dyDescent="0.2">
      <c r="A10" s="135" t="s">
        <v>14</v>
      </c>
      <c r="B10" s="136">
        <f>SUM(B11:B35)</f>
        <v>16408.5</v>
      </c>
      <c r="C10" s="136">
        <f>SUM(C11:C35)</f>
        <v>16627.599999999999</v>
      </c>
      <c r="D10" s="137">
        <f t="shared" ref="D10:D35" si="0">C10-B10</f>
        <v>219.09999999999854</v>
      </c>
      <c r="E10" s="138">
        <v>57.2</v>
      </c>
      <c r="F10" s="138">
        <v>58.3</v>
      </c>
      <c r="G10" s="139">
        <f t="shared" ref="G10:G35" si="1">F10-E10</f>
        <v>1.0999999999999943</v>
      </c>
      <c r="H10" s="140">
        <f>SUM(H11:H35)</f>
        <v>1549.3</v>
      </c>
      <c r="I10" s="140">
        <f>SUM(I11:I35)</f>
        <v>1461.8</v>
      </c>
      <c r="J10" s="137">
        <f t="shared" ref="J10:J35" si="2">I10-H10</f>
        <v>-87.5</v>
      </c>
      <c r="K10" s="141">
        <v>8.6</v>
      </c>
      <c r="L10" s="141">
        <v>8.1</v>
      </c>
      <c r="M10" s="137">
        <f t="shared" ref="M10:M35" si="3">L10-K10</f>
        <v>-0.5</v>
      </c>
    </row>
    <row r="11" spans="1:13" ht="15" x14ac:dyDescent="0.25">
      <c r="A11" s="142" t="s">
        <v>47</v>
      </c>
      <c r="B11" s="143">
        <v>654.29999999999995</v>
      </c>
      <c r="C11" s="143">
        <v>662.9</v>
      </c>
      <c r="D11" s="137">
        <f t="shared" si="0"/>
        <v>8.6000000000000227</v>
      </c>
      <c r="E11" s="144">
        <v>56.9</v>
      </c>
      <c r="F11" s="144">
        <v>58.2</v>
      </c>
      <c r="G11" s="139">
        <f t="shared" si="1"/>
        <v>1.3000000000000043</v>
      </c>
      <c r="H11" s="145">
        <v>72</v>
      </c>
      <c r="I11" s="145">
        <v>68.7</v>
      </c>
      <c r="J11" s="137">
        <f t="shared" si="2"/>
        <v>-3.2999999999999972</v>
      </c>
      <c r="K11" s="146">
        <v>9.9</v>
      </c>
      <c r="L11" s="146">
        <v>9.4</v>
      </c>
      <c r="M11" s="137">
        <f t="shared" si="3"/>
        <v>-0.5</v>
      </c>
    </row>
    <row r="12" spans="1:13" ht="15" x14ac:dyDescent="0.25">
      <c r="A12" s="142" t="s">
        <v>48</v>
      </c>
      <c r="B12" s="143">
        <v>371.8</v>
      </c>
      <c r="C12" s="143">
        <v>381.1</v>
      </c>
      <c r="D12" s="137">
        <f t="shared" si="0"/>
        <v>9.3000000000000114</v>
      </c>
      <c r="E12" s="144">
        <v>49.6</v>
      </c>
      <c r="F12" s="144">
        <v>51</v>
      </c>
      <c r="G12" s="139">
        <f t="shared" si="1"/>
        <v>1.3999999999999986</v>
      </c>
      <c r="H12" s="145">
        <v>47.6</v>
      </c>
      <c r="I12" s="145">
        <v>45.1</v>
      </c>
      <c r="J12" s="137">
        <f t="shared" si="2"/>
        <v>-2.5</v>
      </c>
      <c r="K12" s="146">
        <v>11.3</v>
      </c>
      <c r="L12" s="146">
        <v>10.6</v>
      </c>
      <c r="M12" s="137">
        <f t="shared" si="3"/>
        <v>-0.70000000000000107</v>
      </c>
    </row>
    <row r="13" spans="1:13" ht="15" x14ac:dyDescent="0.25">
      <c r="A13" s="142" t="s">
        <v>49</v>
      </c>
      <c r="B13" s="143">
        <v>1409.4</v>
      </c>
      <c r="C13" s="143">
        <v>1421.2</v>
      </c>
      <c r="D13" s="137">
        <f t="shared" si="0"/>
        <v>11.799999999999955</v>
      </c>
      <c r="E13" s="144">
        <v>58.9</v>
      </c>
      <c r="F13" s="144">
        <v>59.8</v>
      </c>
      <c r="G13" s="139">
        <f t="shared" si="1"/>
        <v>0.89999999999999858</v>
      </c>
      <c r="H13" s="145">
        <v>117.4</v>
      </c>
      <c r="I13" s="145">
        <v>114.8</v>
      </c>
      <c r="J13" s="137">
        <f t="shared" si="2"/>
        <v>-2.6000000000000085</v>
      </c>
      <c r="K13" s="146">
        <v>7.7</v>
      </c>
      <c r="L13" s="146">
        <v>7.5</v>
      </c>
      <c r="M13" s="137">
        <f t="shared" si="3"/>
        <v>-0.20000000000000018</v>
      </c>
    </row>
    <row r="14" spans="1:13" ht="15" x14ac:dyDescent="0.25">
      <c r="A14" s="142" t="s">
        <v>50</v>
      </c>
      <c r="B14" s="143">
        <v>740.9</v>
      </c>
      <c r="C14" s="143">
        <v>748.6</v>
      </c>
      <c r="D14" s="137">
        <f t="shared" si="0"/>
        <v>7.7000000000000455</v>
      </c>
      <c r="E14" s="144">
        <v>50</v>
      </c>
      <c r="F14" s="144">
        <v>51</v>
      </c>
      <c r="G14" s="139">
        <f t="shared" si="1"/>
        <v>1</v>
      </c>
      <c r="H14" s="145">
        <v>120.6</v>
      </c>
      <c r="I14" s="145">
        <v>116.8</v>
      </c>
      <c r="J14" s="137">
        <f t="shared" si="2"/>
        <v>-3.7999999999999972</v>
      </c>
      <c r="K14" s="146">
        <v>14</v>
      </c>
      <c r="L14" s="146">
        <v>13.5</v>
      </c>
      <c r="M14" s="137">
        <f t="shared" si="3"/>
        <v>-0.5</v>
      </c>
    </row>
    <row r="15" spans="1:13" ht="15" x14ac:dyDescent="0.25">
      <c r="A15" s="142" t="s">
        <v>51</v>
      </c>
      <c r="B15" s="143">
        <v>519</v>
      </c>
      <c r="C15" s="143">
        <v>523.5</v>
      </c>
      <c r="D15" s="137">
        <f t="shared" si="0"/>
        <v>4.5</v>
      </c>
      <c r="E15" s="144">
        <v>57.8</v>
      </c>
      <c r="F15" s="144">
        <v>58.7</v>
      </c>
      <c r="G15" s="139">
        <f t="shared" si="1"/>
        <v>0.90000000000000568</v>
      </c>
      <c r="H15" s="145">
        <v>59.1</v>
      </c>
      <c r="I15" s="145">
        <v>54.9</v>
      </c>
      <c r="J15" s="137">
        <f t="shared" si="2"/>
        <v>-4.2000000000000028</v>
      </c>
      <c r="K15" s="146">
        <v>10.199999999999999</v>
      </c>
      <c r="L15" s="146">
        <v>9.5</v>
      </c>
      <c r="M15" s="137">
        <f t="shared" si="3"/>
        <v>-0.69999999999999929</v>
      </c>
    </row>
    <row r="16" spans="1:13" ht="15" x14ac:dyDescent="0.25">
      <c r="A16" s="142" t="s">
        <v>52</v>
      </c>
      <c r="B16" s="143">
        <v>503.7</v>
      </c>
      <c r="C16" s="143">
        <v>510.1</v>
      </c>
      <c r="D16" s="137">
        <f t="shared" si="0"/>
        <v>6.4000000000000341</v>
      </c>
      <c r="E16" s="144">
        <v>54.7</v>
      </c>
      <c r="F16" s="144">
        <v>55.5</v>
      </c>
      <c r="G16" s="139">
        <f t="shared" si="1"/>
        <v>0.79999999999999716</v>
      </c>
      <c r="H16" s="145">
        <v>54.5</v>
      </c>
      <c r="I16" s="145">
        <v>49.4</v>
      </c>
      <c r="J16" s="137">
        <f t="shared" si="2"/>
        <v>-5.1000000000000014</v>
      </c>
      <c r="K16" s="146">
        <v>9.8000000000000007</v>
      </c>
      <c r="L16" s="146">
        <v>8.8000000000000007</v>
      </c>
      <c r="M16" s="137">
        <f t="shared" si="3"/>
        <v>-1</v>
      </c>
    </row>
    <row r="17" spans="1:13" ht="15" x14ac:dyDescent="0.25">
      <c r="A17" s="142" t="s">
        <v>53</v>
      </c>
      <c r="B17" s="143">
        <v>733.5</v>
      </c>
      <c r="C17" s="143">
        <v>743.8</v>
      </c>
      <c r="D17" s="137">
        <f t="shared" si="0"/>
        <v>10.299999999999955</v>
      </c>
      <c r="E17" s="144">
        <v>56.8</v>
      </c>
      <c r="F17" s="144">
        <v>58.2</v>
      </c>
      <c r="G17" s="139">
        <f t="shared" si="1"/>
        <v>1.4000000000000057</v>
      </c>
      <c r="H17" s="145">
        <v>79.2</v>
      </c>
      <c r="I17" s="145">
        <v>75.8</v>
      </c>
      <c r="J17" s="137">
        <f t="shared" si="2"/>
        <v>-3.4000000000000057</v>
      </c>
      <c r="K17" s="146">
        <v>9.6999999999999993</v>
      </c>
      <c r="L17" s="146">
        <v>9.1999999999999993</v>
      </c>
      <c r="M17" s="137">
        <f t="shared" si="3"/>
        <v>-0.5</v>
      </c>
    </row>
    <row r="18" spans="1:13" ht="15" x14ac:dyDescent="0.25">
      <c r="A18" s="142" t="s">
        <v>54</v>
      </c>
      <c r="B18" s="143">
        <v>565.4</v>
      </c>
      <c r="C18" s="143">
        <v>574.6</v>
      </c>
      <c r="D18" s="137">
        <f t="shared" si="0"/>
        <v>9.2000000000000455</v>
      </c>
      <c r="E18" s="144">
        <v>55.6</v>
      </c>
      <c r="F18" s="144">
        <v>56.6</v>
      </c>
      <c r="G18" s="139">
        <f t="shared" si="1"/>
        <v>1</v>
      </c>
      <c r="H18" s="145">
        <v>47.7</v>
      </c>
      <c r="I18" s="145">
        <v>43.9</v>
      </c>
      <c r="J18" s="137">
        <f t="shared" si="2"/>
        <v>-3.8000000000000043</v>
      </c>
      <c r="K18" s="146">
        <v>7.8</v>
      </c>
      <c r="L18" s="146">
        <v>7.1</v>
      </c>
      <c r="M18" s="137">
        <f t="shared" si="3"/>
        <v>-0.70000000000000018</v>
      </c>
    </row>
    <row r="19" spans="1:13" ht="15" x14ac:dyDescent="0.25">
      <c r="A19" s="142" t="s">
        <v>55</v>
      </c>
      <c r="B19" s="143">
        <v>755.5</v>
      </c>
      <c r="C19" s="143">
        <v>774</v>
      </c>
      <c r="D19" s="137">
        <f t="shared" si="0"/>
        <v>18.5</v>
      </c>
      <c r="E19" s="144">
        <v>58.5</v>
      </c>
      <c r="F19" s="144">
        <v>59.5</v>
      </c>
      <c r="G19" s="139">
        <f t="shared" si="1"/>
        <v>1</v>
      </c>
      <c r="H19" s="145">
        <v>49.3</v>
      </c>
      <c r="I19" s="145">
        <v>47.2</v>
      </c>
      <c r="J19" s="137">
        <f t="shared" si="2"/>
        <v>-2.0999999999999943</v>
      </c>
      <c r="K19" s="146">
        <v>6.1</v>
      </c>
      <c r="L19" s="146">
        <v>5.7</v>
      </c>
      <c r="M19" s="137">
        <f t="shared" si="3"/>
        <v>-0.39999999999999947</v>
      </c>
    </row>
    <row r="20" spans="1:13" ht="15" x14ac:dyDescent="0.25">
      <c r="A20" s="142" t="s">
        <v>56</v>
      </c>
      <c r="B20" s="143">
        <v>382.4</v>
      </c>
      <c r="C20" s="143">
        <v>386.8</v>
      </c>
      <c r="D20" s="137">
        <f t="shared" si="0"/>
        <v>4.4000000000000341</v>
      </c>
      <c r="E20" s="144">
        <v>54.7</v>
      </c>
      <c r="F20" s="144">
        <v>56</v>
      </c>
      <c r="G20" s="139">
        <f t="shared" si="1"/>
        <v>1.2999999999999972</v>
      </c>
      <c r="H20" s="145">
        <v>49.8</v>
      </c>
      <c r="I20" s="145">
        <v>47</v>
      </c>
      <c r="J20" s="137">
        <f t="shared" si="2"/>
        <v>-2.7999999999999972</v>
      </c>
      <c r="K20" s="146">
        <v>11.5</v>
      </c>
      <c r="L20" s="146">
        <v>10.8</v>
      </c>
      <c r="M20" s="137">
        <f t="shared" si="3"/>
        <v>-0.69999999999999929</v>
      </c>
    </row>
    <row r="21" spans="1:13" ht="15" x14ac:dyDescent="0.25">
      <c r="A21" s="142" t="s">
        <v>57</v>
      </c>
      <c r="B21" s="143">
        <v>300</v>
      </c>
      <c r="C21" s="143">
        <v>305.3</v>
      </c>
      <c r="D21" s="137">
        <f t="shared" si="0"/>
        <v>5.3000000000000114</v>
      </c>
      <c r="E21" s="144">
        <v>57.2</v>
      </c>
      <c r="F21" s="144">
        <v>59.1</v>
      </c>
      <c r="G21" s="139">
        <f t="shared" si="1"/>
        <v>1.8999999999999986</v>
      </c>
      <c r="H21" s="145">
        <v>53.3</v>
      </c>
      <c r="I21" s="145">
        <v>48.3</v>
      </c>
      <c r="J21" s="137">
        <f t="shared" si="2"/>
        <v>-5</v>
      </c>
      <c r="K21" s="146">
        <v>15.1</v>
      </c>
      <c r="L21" s="146">
        <v>13.7</v>
      </c>
      <c r="M21" s="137">
        <f t="shared" si="3"/>
        <v>-1.4000000000000004</v>
      </c>
    </row>
    <row r="22" spans="1:13" ht="15" x14ac:dyDescent="0.25">
      <c r="A22" s="142" t="s">
        <v>58</v>
      </c>
      <c r="B22" s="143">
        <v>1062.2</v>
      </c>
      <c r="C22" s="143">
        <v>1076</v>
      </c>
      <c r="D22" s="137">
        <f t="shared" si="0"/>
        <v>13.799999999999955</v>
      </c>
      <c r="E22" s="144">
        <v>56.9</v>
      </c>
      <c r="F22" s="144">
        <v>57.9</v>
      </c>
      <c r="G22" s="139">
        <f t="shared" si="1"/>
        <v>1</v>
      </c>
      <c r="H22" s="145">
        <v>77.2</v>
      </c>
      <c r="I22" s="145">
        <v>74</v>
      </c>
      <c r="J22" s="137">
        <f t="shared" si="2"/>
        <v>-3.2000000000000028</v>
      </c>
      <c r="K22" s="146">
        <v>6.8</v>
      </c>
      <c r="L22" s="146">
        <v>6.4</v>
      </c>
      <c r="M22" s="137">
        <f t="shared" si="3"/>
        <v>-0.39999999999999947</v>
      </c>
    </row>
    <row r="23" spans="1:13" ht="15" x14ac:dyDescent="0.25">
      <c r="A23" s="142" t="s">
        <v>59</v>
      </c>
      <c r="B23" s="143">
        <v>497.7</v>
      </c>
      <c r="C23" s="143">
        <v>500.9</v>
      </c>
      <c r="D23" s="137">
        <f t="shared" si="0"/>
        <v>3.1999999999999886</v>
      </c>
      <c r="E23" s="144">
        <v>58.3</v>
      </c>
      <c r="F23" s="144">
        <v>59.2</v>
      </c>
      <c r="G23" s="139">
        <f t="shared" si="1"/>
        <v>0.90000000000000568</v>
      </c>
      <c r="H23" s="145">
        <v>52.5</v>
      </c>
      <c r="I23" s="145">
        <v>50.6</v>
      </c>
      <c r="J23" s="137">
        <f t="shared" si="2"/>
        <v>-1.8999999999999986</v>
      </c>
      <c r="K23" s="146">
        <v>9.5</v>
      </c>
      <c r="L23" s="146">
        <v>9.1999999999999993</v>
      </c>
      <c r="M23" s="137">
        <f t="shared" si="3"/>
        <v>-0.30000000000000071</v>
      </c>
    </row>
    <row r="24" spans="1:13" ht="15" x14ac:dyDescent="0.25">
      <c r="A24" s="142" t="s">
        <v>60</v>
      </c>
      <c r="B24" s="143">
        <v>1004.5</v>
      </c>
      <c r="C24" s="143">
        <v>1022.3</v>
      </c>
      <c r="D24" s="137">
        <f t="shared" si="0"/>
        <v>17.799999999999955</v>
      </c>
      <c r="E24" s="144">
        <v>57.3</v>
      </c>
      <c r="F24" s="144">
        <v>58.4</v>
      </c>
      <c r="G24" s="139">
        <f t="shared" si="1"/>
        <v>1.1000000000000014</v>
      </c>
      <c r="H24" s="145">
        <v>64.8</v>
      </c>
      <c r="I24" s="145">
        <v>61.7</v>
      </c>
      <c r="J24" s="137">
        <f t="shared" si="2"/>
        <v>-3.0999999999999943</v>
      </c>
      <c r="K24" s="146">
        <v>6.1</v>
      </c>
      <c r="L24" s="146">
        <v>5.7</v>
      </c>
      <c r="M24" s="137">
        <f t="shared" si="3"/>
        <v>-0.39999999999999947</v>
      </c>
    </row>
    <row r="25" spans="1:13" ht="15" x14ac:dyDescent="0.25">
      <c r="A25" s="142" t="s">
        <v>61</v>
      </c>
      <c r="B25" s="143">
        <v>580.9</v>
      </c>
      <c r="C25" s="143">
        <v>591.29999999999995</v>
      </c>
      <c r="D25" s="137">
        <f t="shared" si="0"/>
        <v>10.399999999999977</v>
      </c>
      <c r="E25" s="144">
        <v>55.1</v>
      </c>
      <c r="F25" s="144">
        <v>56.6</v>
      </c>
      <c r="G25" s="139">
        <f t="shared" si="1"/>
        <v>1.5</v>
      </c>
      <c r="H25" s="145">
        <v>72.5</v>
      </c>
      <c r="I25" s="145">
        <v>70.2</v>
      </c>
      <c r="J25" s="137">
        <f t="shared" si="2"/>
        <v>-2.2999999999999972</v>
      </c>
      <c r="K25" s="146">
        <v>11.1</v>
      </c>
      <c r="L25" s="146">
        <v>10.6</v>
      </c>
      <c r="M25" s="137">
        <f t="shared" si="3"/>
        <v>-0.5</v>
      </c>
    </row>
    <row r="26" spans="1:13" ht="15" x14ac:dyDescent="0.25">
      <c r="A26" s="142" t="s">
        <v>62</v>
      </c>
      <c r="B26" s="143">
        <v>475.6</v>
      </c>
      <c r="C26" s="143">
        <v>489</v>
      </c>
      <c r="D26" s="137">
        <f t="shared" si="0"/>
        <v>13.399999999999977</v>
      </c>
      <c r="E26" s="144">
        <v>57</v>
      </c>
      <c r="F26" s="144">
        <v>58.8</v>
      </c>
      <c r="G26" s="139">
        <f t="shared" si="1"/>
        <v>1.7999999999999972</v>
      </c>
      <c r="H26" s="145">
        <v>50.5</v>
      </c>
      <c r="I26" s="145">
        <v>43.6</v>
      </c>
      <c r="J26" s="137">
        <f t="shared" si="2"/>
        <v>-6.8999999999999986</v>
      </c>
      <c r="K26" s="146">
        <v>9.6</v>
      </c>
      <c r="L26" s="146">
        <v>8.1999999999999993</v>
      </c>
      <c r="M26" s="137">
        <f t="shared" si="3"/>
        <v>-1.4000000000000004</v>
      </c>
    </row>
    <row r="27" spans="1:13" ht="15" x14ac:dyDescent="0.25">
      <c r="A27" s="142" t="s">
        <v>63</v>
      </c>
      <c r="B27" s="143">
        <v>489</v>
      </c>
      <c r="C27" s="143">
        <v>494.3</v>
      </c>
      <c r="D27" s="137">
        <f t="shared" si="0"/>
        <v>5.3000000000000114</v>
      </c>
      <c r="E27" s="144">
        <v>58.8</v>
      </c>
      <c r="F27" s="144">
        <v>60.2</v>
      </c>
      <c r="G27" s="139">
        <f t="shared" si="1"/>
        <v>1.4000000000000057</v>
      </c>
      <c r="H27" s="145">
        <v>45.5</v>
      </c>
      <c r="I27" s="145">
        <v>40.299999999999997</v>
      </c>
      <c r="J27" s="137">
        <f t="shared" si="2"/>
        <v>-5.2000000000000028</v>
      </c>
      <c r="K27" s="146">
        <v>8.5</v>
      </c>
      <c r="L27" s="146">
        <v>7.5</v>
      </c>
      <c r="M27" s="137">
        <f t="shared" si="3"/>
        <v>-1</v>
      </c>
    </row>
    <row r="28" spans="1:13" ht="15" x14ac:dyDescent="0.25">
      <c r="A28" s="161" t="s">
        <v>64</v>
      </c>
      <c r="B28" s="162">
        <v>411.8</v>
      </c>
      <c r="C28" s="162">
        <v>418.8</v>
      </c>
      <c r="D28" s="163">
        <f t="shared" si="0"/>
        <v>7</v>
      </c>
      <c r="E28" s="164">
        <v>52.8</v>
      </c>
      <c r="F28" s="164">
        <v>54</v>
      </c>
      <c r="G28" s="165">
        <f t="shared" si="1"/>
        <v>1.2000000000000028</v>
      </c>
      <c r="H28" s="166">
        <v>46.8</v>
      </c>
      <c r="I28" s="166">
        <v>45.3</v>
      </c>
      <c r="J28" s="163">
        <f t="shared" si="2"/>
        <v>-1.5</v>
      </c>
      <c r="K28" s="162">
        <v>10.199999999999999</v>
      </c>
      <c r="L28" s="162">
        <v>9.8000000000000007</v>
      </c>
      <c r="M28" s="163">
        <f t="shared" si="3"/>
        <v>-0.39999999999999858</v>
      </c>
    </row>
    <row r="29" spans="1:13" ht="15" x14ac:dyDescent="0.25">
      <c r="A29" s="142" t="s">
        <v>65</v>
      </c>
      <c r="B29" s="143">
        <v>1265.3</v>
      </c>
      <c r="C29" s="143">
        <v>1270.5999999999999</v>
      </c>
      <c r="D29" s="137">
        <f t="shared" si="0"/>
        <v>5.2999999999999545</v>
      </c>
      <c r="E29" s="144">
        <v>61.8</v>
      </c>
      <c r="F29" s="144">
        <v>62.5</v>
      </c>
      <c r="G29" s="139">
        <f t="shared" si="1"/>
        <v>0.70000000000000284</v>
      </c>
      <c r="H29" s="145">
        <v>67.3</v>
      </c>
      <c r="I29" s="145">
        <v>62.8</v>
      </c>
      <c r="J29" s="137">
        <f t="shared" si="2"/>
        <v>-4.5</v>
      </c>
      <c r="K29" s="146">
        <v>5.0999999999999996</v>
      </c>
      <c r="L29" s="146">
        <v>4.7</v>
      </c>
      <c r="M29" s="137">
        <f t="shared" si="3"/>
        <v>-0.39999999999999947</v>
      </c>
    </row>
    <row r="30" spans="1:13" ht="15" x14ac:dyDescent="0.25">
      <c r="A30" s="142" t="s">
        <v>66</v>
      </c>
      <c r="B30" s="143">
        <v>449.5</v>
      </c>
      <c r="C30" s="143">
        <v>456.2</v>
      </c>
      <c r="D30" s="137">
        <f t="shared" si="0"/>
        <v>6.6999999999999886</v>
      </c>
      <c r="E30" s="144">
        <v>57.7</v>
      </c>
      <c r="F30" s="144">
        <v>59.1</v>
      </c>
      <c r="G30" s="139">
        <f t="shared" si="1"/>
        <v>1.3999999999999986</v>
      </c>
      <c r="H30" s="145">
        <v>51.3</v>
      </c>
      <c r="I30" s="145">
        <v>48.5</v>
      </c>
      <c r="J30" s="137">
        <f t="shared" si="2"/>
        <v>-2.7999999999999972</v>
      </c>
      <c r="K30" s="146">
        <v>10.199999999999999</v>
      </c>
      <c r="L30" s="146">
        <v>9.6</v>
      </c>
      <c r="M30" s="137">
        <f t="shared" si="3"/>
        <v>-0.59999999999999964</v>
      </c>
    </row>
    <row r="31" spans="1:13" ht="15" x14ac:dyDescent="0.25">
      <c r="A31" s="142" t="s">
        <v>67</v>
      </c>
      <c r="B31" s="143">
        <v>525.6</v>
      </c>
      <c r="C31" s="143">
        <v>531.1</v>
      </c>
      <c r="D31" s="137">
        <f t="shared" si="0"/>
        <v>5.5</v>
      </c>
      <c r="E31" s="144">
        <v>56.2</v>
      </c>
      <c r="F31" s="144">
        <v>57.3</v>
      </c>
      <c r="G31" s="139">
        <f t="shared" si="1"/>
        <v>1.0999999999999943</v>
      </c>
      <c r="H31" s="145">
        <v>46.7</v>
      </c>
      <c r="I31" s="145">
        <v>45.5</v>
      </c>
      <c r="J31" s="137">
        <f t="shared" si="2"/>
        <v>-1.2000000000000028</v>
      </c>
      <c r="K31" s="146">
        <v>8.1999999999999993</v>
      </c>
      <c r="L31" s="146">
        <v>7.9</v>
      </c>
      <c r="M31" s="137">
        <f t="shared" si="3"/>
        <v>-0.29999999999999893</v>
      </c>
    </row>
    <row r="32" spans="1:13" ht="15" x14ac:dyDescent="0.25">
      <c r="A32" s="142" t="s">
        <v>68</v>
      </c>
      <c r="B32" s="143">
        <v>524</v>
      </c>
      <c r="C32" s="143">
        <v>531.9</v>
      </c>
      <c r="D32" s="137">
        <f t="shared" si="0"/>
        <v>7.8999999999999773</v>
      </c>
      <c r="E32" s="144">
        <v>57.8</v>
      </c>
      <c r="F32" s="144">
        <v>59.3</v>
      </c>
      <c r="G32" s="139">
        <f t="shared" si="1"/>
        <v>1.5</v>
      </c>
      <c r="H32" s="145">
        <v>53.2</v>
      </c>
      <c r="I32" s="145">
        <v>46.4</v>
      </c>
      <c r="J32" s="137">
        <f t="shared" si="2"/>
        <v>-6.8000000000000043</v>
      </c>
      <c r="K32" s="146">
        <v>9.1999999999999993</v>
      </c>
      <c r="L32" s="146">
        <v>8</v>
      </c>
      <c r="M32" s="137">
        <f t="shared" si="3"/>
        <v>-1.1999999999999993</v>
      </c>
    </row>
    <row r="33" spans="1:13" ht="15" x14ac:dyDescent="0.25">
      <c r="A33" s="142" t="s">
        <v>69</v>
      </c>
      <c r="B33" s="143">
        <v>384.9</v>
      </c>
      <c r="C33" s="143">
        <v>395.1</v>
      </c>
      <c r="D33" s="137">
        <f t="shared" si="0"/>
        <v>10.200000000000045</v>
      </c>
      <c r="E33" s="144">
        <v>57.5</v>
      </c>
      <c r="F33" s="144">
        <v>59.1</v>
      </c>
      <c r="G33" s="139">
        <f t="shared" si="1"/>
        <v>1.6000000000000014</v>
      </c>
      <c r="H33" s="145">
        <v>31.9</v>
      </c>
      <c r="I33" s="145">
        <v>29.1</v>
      </c>
      <c r="J33" s="137">
        <f t="shared" si="2"/>
        <v>-2.7999999999999972</v>
      </c>
      <c r="K33" s="146">
        <v>7.7</v>
      </c>
      <c r="L33" s="146">
        <v>6.9</v>
      </c>
      <c r="M33" s="137">
        <f t="shared" si="3"/>
        <v>-0.79999999999999982</v>
      </c>
    </row>
    <row r="34" spans="1:13" ht="15" x14ac:dyDescent="0.25">
      <c r="A34" s="142" t="s">
        <v>70</v>
      </c>
      <c r="B34" s="143">
        <v>431.1</v>
      </c>
      <c r="C34" s="143">
        <v>436.3</v>
      </c>
      <c r="D34" s="137">
        <f t="shared" si="0"/>
        <v>5.1999999999999886</v>
      </c>
      <c r="E34" s="144">
        <v>57.4</v>
      </c>
      <c r="F34" s="144">
        <v>59</v>
      </c>
      <c r="G34" s="139">
        <f t="shared" si="1"/>
        <v>1.6000000000000014</v>
      </c>
      <c r="H34" s="145">
        <v>50.8</v>
      </c>
      <c r="I34" s="145">
        <v>48.8</v>
      </c>
      <c r="J34" s="137">
        <f t="shared" si="2"/>
        <v>-2</v>
      </c>
      <c r="K34" s="146">
        <v>10.5</v>
      </c>
      <c r="L34" s="146">
        <v>10.1</v>
      </c>
      <c r="M34" s="137">
        <f t="shared" si="3"/>
        <v>-0.40000000000000036</v>
      </c>
    </row>
    <row r="35" spans="1:13" ht="15" x14ac:dyDescent="0.25">
      <c r="A35" s="142" t="s">
        <v>71</v>
      </c>
      <c r="B35" s="143">
        <v>1370.5</v>
      </c>
      <c r="C35" s="143">
        <v>1381.9</v>
      </c>
      <c r="D35" s="137">
        <f t="shared" si="0"/>
        <v>11.400000000000091</v>
      </c>
      <c r="E35" s="144">
        <v>62.7</v>
      </c>
      <c r="F35" s="144">
        <v>63.2</v>
      </c>
      <c r="G35" s="139">
        <f t="shared" si="1"/>
        <v>0.5</v>
      </c>
      <c r="H35" s="145">
        <v>87.8</v>
      </c>
      <c r="I35" s="145">
        <v>83.1</v>
      </c>
      <c r="J35" s="137">
        <f t="shared" si="2"/>
        <v>-4.7000000000000028</v>
      </c>
      <c r="K35" s="146">
        <v>6</v>
      </c>
      <c r="L35" s="146">
        <v>5.7</v>
      </c>
      <c r="M35" s="137">
        <f t="shared" si="3"/>
        <v>-0.29999999999999982</v>
      </c>
    </row>
  </sheetData>
  <mergeCells count="14">
    <mergeCell ref="B9:D9"/>
    <mergeCell ref="E9:G9"/>
    <mergeCell ref="H9:J9"/>
    <mergeCell ref="K9:L9"/>
    <mergeCell ref="K1:M1"/>
    <mergeCell ref="A3:M3"/>
    <mergeCell ref="A4:M4"/>
    <mergeCell ref="A5:L5"/>
    <mergeCell ref="H6:L6"/>
    <mergeCell ref="A7:A8"/>
    <mergeCell ref="B7:D7"/>
    <mergeCell ref="E7:G7"/>
    <mergeCell ref="H7:J7"/>
    <mergeCell ref="K7:M7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zoomScaleSheetLayoutView="75" workbookViewId="0">
      <selection activeCell="E17" sqref="E17"/>
    </sheetView>
  </sheetViews>
  <sheetFormatPr defaultColWidth="9.140625" defaultRowHeight="12.75" x14ac:dyDescent="0.2"/>
  <cols>
    <col min="1" max="1" width="1.28515625" style="15" hidden="1" customWidth="1"/>
    <col min="2" max="2" width="58.140625" style="28" customWidth="1"/>
    <col min="3" max="3" width="11.85546875" style="28" customWidth="1"/>
    <col min="4" max="4" width="12.7109375" style="28" customWidth="1"/>
    <col min="5" max="5" width="9.7109375" style="28" customWidth="1"/>
    <col min="6" max="6" width="11.5703125" style="28" customWidth="1"/>
    <col min="7" max="7" width="9.140625" style="15"/>
    <col min="8" max="10" width="0" style="15" hidden="1" customWidth="1"/>
    <col min="11" max="16384" width="9.140625" style="15"/>
  </cols>
  <sheetData>
    <row r="1" spans="1:13" s="9" customFormat="1" ht="20.45" customHeight="1" x14ac:dyDescent="0.3">
      <c r="B1" s="27"/>
      <c r="C1" s="27"/>
      <c r="D1" s="200" t="s">
        <v>96</v>
      </c>
      <c r="E1" s="201"/>
      <c r="F1" s="201"/>
    </row>
    <row r="2" spans="1:13" s="86" customFormat="1" ht="29.25" customHeight="1" x14ac:dyDescent="0.25">
      <c r="A2" s="202" t="s">
        <v>22</v>
      </c>
      <c r="B2" s="202"/>
      <c r="C2" s="202"/>
      <c r="D2" s="202"/>
      <c r="E2" s="202"/>
      <c r="F2" s="202"/>
    </row>
    <row r="3" spans="1:13" s="10" customFormat="1" ht="16.5" customHeight="1" x14ac:dyDescent="0.25">
      <c r="A3" s="32"/>
      <c r="B3" s="32"/>
      <c r="C3" s="124"/>
      <c r="D3" s="124"/>
      <c r="E3" s="124"/>
      <c r="F3" s="33" t="s">
        <v>23</v>
      </c>
    </row>
    <row r="4" spans="1:13" s="10" customFormat="1" ht="24.75" customHeight="1" x14ac:dyDescent="0.25">
      <c r="A4" s="32"/>
      <c r="B4" s="203"/>
      <c r="C4" s="204" t="s">
        <v>141</v>
      </c>
      <c r="D4" s="204" t="s">
        <v>74</v>
      </c>
      <c r="E4" s="205" t="s">
        <v>24</v>
      </c>
      <c r="F4" s="205"/>
    </row>
    <row r="5" spans="1:13" s="10" customFormat="1" ht="31.15" customHeight="1" x14ac:dyDescent="0.25">
      <c r="A5" s="87"/>
      <c r="B5" s="203"/>
      <c r="C5" s="204"/>
      <c r="D5" s="204"/>
      <c r="E5" s="125" t="s">
        <v>2</v>
      </c>
      <c r="F5" s="34" t="s">
        <v>25</v>
      </c>
    </row>
    <row r="6" spans="1:13" s="16" customFormat="1" ht="21.6" customHeight="1" x14ac:dyDescent="0.25">
      <c r="A6" s="88"/>
      <c r="B6" s="35" t="s">
        <v>31</v>
      </c>
      <c r="C6" s="149">
        <f>SUM(C7:C23)</f>
        <v>4960</v>
      </c>
      <c r="D6" s="149">
        <f>SUM(D7:D23)</f>
        <v>6728</v>
      </c>
      <c r="E6" s="152">
        <f t="shared" ref="E6:E23" si="0">ROUND(D6/C6*100,1)</f>
        <v>135.6</v>
      </c>
      <c r="F6" s="153">
        <f t="shared" ref="F6:F23" si="1">D6-C6</f>
        <v>1768</v>
      </c>
      <c r="I6" s="17"/>
      <c r="J6" s="17"/>
      <c r="L6" s="13"/>
    </row>
    <row r="7" spans="1:13" s="11" customFormat="1" ht="18" customHeight="1" x14ac:dyDescent="0.25">
      <c r="A7" s="89"/>
      <c r="B7" s="36" t="s">
        <v>80</v>
      </c>
      <c r="C7" s="151">
        <v>387</v>
      </c>
      <c r="D7" s="150">
        <v>270</v>
      </c>
      <c r="E7" s="154">
        <f t="shared" si="0"/>
        <v>69.8</v>
      </c>
      <c r="F7" s="150">
        <f t="shared" si="1"/>
        <v>-117</v>
      </c>
      <c r="H7" s="12">
        <f t="shared" ref="H7:H23" si="2">ROUND(D7/$D$6*100,1)</f>
        <v>4</v>
      </c>
      <c r="I7" s="13">
        <f t="shared" ref="I7:I23" si="3">ROUND(C7/1000,1)</f>
        <v>0.4</v>
      </c>
      <c r="J7" s="13">
        <f t="shared" ref="J7:J23" si="4">ROUND(D7/1000,1)</f>
        <v>0.3</v>
      </c>
    </row>
    <row r="8" spans="1:13" s="11" customFormat="1" ht="18" customHeight="1" x14ac:dyDescent="0.25">
      <c r="A8" s="89"/>
      <c r="B8" s="36" t="s">
        <v>81</v>
      </c>
      <c r="C8" s="151">
        <v>184</v>
      </c>
      <c r="D8" s="151">
        <v>353</v>
      </c>
      <c r="E8" s="154">
        <f t="shared" si="0"/>
        <v>191.8</v>
      </c>
      <c r="F8" s="150">
        <f t="shared" si="1"/>
        <v>169</v>
      </c>
      <c r="H8" s="12">
        <f t="shared" si="2"/>
        <v>5.2</v>
      </c>
      <c r="I8" s="13">
        <f t="shared" si="3"/>
        <v>0.2</v>
      </c>
      <c r="J8" s="13">
        <f t="shared" si="4"/>
        <v>0.4</v>
      </c>
    </row>
    <row r="9" spans="1:13" s="11" customFormat="1" ht="18" customHeight="1" x14ac:dyDescent="0.25">
      <c r="A9" s="89"/>
      <c r="B9" s="36" t="s">
        <v>82</v>
      </c>
      <c r="C9" s="151">
        <v>412</v>
      </c>
      <c r="D9" s="151">
        <v>332</v>
      </c>
      <c r="E9" s="154">
        <f t="shared" si="0"/>
        <v>80.599999999999994</v>
      </c>
      <c r="F9" s="150">
        <f t="shared" si="1"/>
        <v>-80</v>
      </c>
      <c r="H9" s="14">
        <f t="shared" si="2"/>
        <v>4.9000000000000004</v>
      </c>
      <c r="I9" s="13">
        <f t="shared" si="3"/>
        <v>0.4</v>
      </c>
      <c r="J9" s="13">
        <f t="shared" si="4"/>
        <v>0.3</v>
      </c>
    </row>
    <row r="10" spans="1:13" s="11" customFormat="1" ht="18" customHeight="1" x14ac:dyDescent="0.25">
      <c r="A10" s="89"/>
      <c r="B10" s="36" t="s">
        <v>83</v>
      </c>
      <c r="C10" s="151">
        <v>171</v>
      </c>
      <c r="D10" s="151">
        <v>375</v>
      </c>
      <c r="E10" s="154">
        <f t="shared" si="0"/>
        <v>219.3</v>
      </c>
      <c r="F10" s="150">
        <f t="shared" si="1"/>
        <v>204</v>
      </c>
      <c r="H10" s="12">
        <f t="shared" si="2"/>
        <v>5.6</v>
      </c>
      <c r="I10" s="13">
        <f t="shared" si="3"/>
        <v>0.2</v>
      </c>
      <c r="J10" s="13">
        <f t="shared" si="4"/>
        <v>0.4</v>
      </c>
    </row>
    <row r="11" spans="1:13" s="11" customFormat="1" ht="18" customHeight="1" x14ac:dyDescent="0.25">
      <c r="A11" s="89"/>
      <c r="B11" s="36" t="s">
        <v>84</v>
      </c>
      <c r="C11" s="151">
        <v>350</v>
      </c>
      <c r="D11" s="151">
        <v>234</v>
      </c>
      <c r="E11" s="154">
        <f t="shared" si="0"/>
        <v>66.900000000000006</v>
      </c>
      <c r="F11" s="150">
        <f t="shared" si="1"/>
        <v>-116</v>
      </c>
      <c r="H11" s="14">
        <f t="shared" si="2"/>
        <v>3.5</v>
      </c>
      <c r="I11" s="13">
        <f t="shared" si="3"/>
        <v>0.4</v>
      </c>
      <c r="J11" s="13">
        <f t="shared" si="4"/>
        <v>0.2</v>
      </c>
      <c r="M11" s="12"/>
    </row>
    <row r="12" spans="1:13" s="11" customFormat="1" ht="18" customHeight="1" x14ac:dyDescent="0.25">
      <c r="A12" s="89"/>
      <c r="B12" s="36" t="s">
        <v>85</v>
      </c>
      <c r="C12" s="151">
        <v>164</v>
      </c>
      <c r="D12" s="151">
        <v>206</v>
      </c>
      <c r="E12" s="154">
        <f t="shared" si="0"/>
        <v>125.6</v>
      </c>
      <c r="F12" s="150">
        <f t="shared" si="1"/>
        <v>42</v>
      </c>
      <c r="H12" s="12">
        <f t="shared" si="2"/>
        <v>3.1</v>
      </c>
      <c r="I12" s="13">
        <f t="shared" si="3"/>
        <v>0.2</v>
      </c>
      <c r="J12" s="13">
        <f t="shared" si="4"/>
        <v>0.2</v>
      </c>
    </row>
    <row r="13" spans="1:13" s="11" customFormat="1" ht="18" customHeight="1" x14ac:dyDescent="0.25">
      <c r="A13" s="89"/>
      <c r="B13" s="36" t="s">
        <v>86</v>
      </c>
      <c r="C13" s="151">
        <v>345</v>
      </c>
      <c r="D13" s="151">
        <v>102</v>
      </c>
      <c r="E13" s="154">
        <f t="shared" si="0"/>
        <v>29.6</v>
      </c>
      <c r="F13" s="150">
        <f t="shared" si="1"/>
        <v>-243</v>
      </c>
      <c r="H13" s="12">
        <f t="shared" si="2"/>
        <v>1.5</v>
      </c>
      <c r="I13" s="13">
        <f t="shared" si="3"/>
        <v>0.3</v>
      </c>
      <c r="J13" s="13">
        <f t="shared" si="4"/>
        <v>0.1</v>
      </c>
    </row>
    <row r="14" spans="1:13" s="11" customFormat="1" ht="18" customHeight="1" x14ac:dyDescent="0.25">
      <c r="A14" s="89"/>
      <c r="B14" s="36" t="s">
        <v>87</v>
      </c>
      <c r="C14" s="151">
        <v>79</v>
      </c>
      <c r="D14" s="151">
        <v>104</v>
      </c>
      <c r="E14" s="154">
        <f t="shared" si="0"/>
        <v>131.6</v>
      </c>
      <c r="F14" s="150">
        <f t="shared" si="1"/>
        <v>25</v>
      </c>
      <c r="H14" s="12">
        <f t="shared" si="2"/>
        <v>1.5</v>
      </c>
      <c r="I14" s="13">
        <f t="shared" si="3"/>
        <v>0.1</v>
      </c>
      <c r="J14" s="13">
        <f t="shared" si="4"/>
        <v>0.1</v>
      </c>
    </row>
    <row r="15" spans="1:13" s="11" customFormat="1" ht="18" customHeight="1" x14ac:dyDescent="0.25">
      <c r="A15" s="89"/>
      <c r="B15" s="36" t="s">
        <v>88</v>
      </c>
      <c r="C15" s="151">
        <v>250</v>
      </c>
      <c r="D15" s="151">
        <v>383</v>
      </c>
      <c r="E15" s="154">
        <f t="shared" si="0"/>
        <v>153.19999999999999</v>
      </c>
      <c r="F15" s="150">
        <f t="shared" si="1"/>
        <v>133</v>
      </c>
      <c r="H15" s="12">
        <f t="shared" si="2"/>
        <v>5.7</v>
      </c>
      <c r="I15" s="13">
        <f t="shared" si="3"/>
        <v>0.3</v>
      </c>
      <c r="J15" s="13">
        <f t="shared" si="4"/>
        <v>0.4</v>
      </c>
    </row>
    <row r="16" spans="1:13" s="11" customFormat="1" ht="18" customHeight="1" x14ac:dyDescent="0.25">
      <c r="A16" s="89"/>
      <c r="B16" s="36" t="s">
        <v>89</v>
      </c>
      <c r="C16" s="151">
        <v>267</v>
      </c>
      <c r="D16" s="150">
        <v>131</v>
      </c>
      <c r="E16" s="154">
        <f t="shared" si="0"/>
        <v>49.1</v>
      </c>
      <c r="F16" s="150">
        <f t="shared" si="1"/>
        <v>-136</v>
      </c>
      <c r="H16" s="12">
        <f t="shared" si="2"/>
        <v>1.9</v>
      </c>
      <c r="I16" s="13">
        <f t="shared" si="3"/>
        <v>0.3</v>
      </c>
      <c r="J16" s="13">
        <f t="shared" si="4"/>
        <v>0.1</v>
      </c>
    </row>
    <row r="17" spans="1:10" s="11" customFormat="1" ht="18" customHeight="1" x14ac:dyDescent="0.25">
      <c r="A17" s="89"/>
      <c r="B17" s="36" t="s">
        <v>90</v>
      </c>
      <c r="C17" s="151">
        <v>100</v>
      </c>
      <c r="D17" s="150">
        <v>224</v>
      </c>
      <c r="E17" s="154">
        <f t="shared" si="0"/>
        <v>224</v>
      </c>
      <c r="F17" s="150">
        <f t="shared" si="1"/>
        <v>124</v>
      </c>
      <c r="H17" s="12">
        <f t="shared" si="2"/>
        <v>3.3</v>
      </c>
      <c r="I17" s="13">
        <f t="shared" si="3"/>
        <v>0.1</v>
      </c>
      <c r="J17" s="13">
        <f t="shared" si="4"/>
        <v>0.2</v>
      </c>
    </row>
    <row r="18" spans="1:10" s="11" customFormat="1" ht="18" customHeight="1" x14ac:dyDescent="0.25">
      <c r="A18" s="89"/>
      <c r="B18" s="36" t="s">
        <v>91</v>
      </c>
      <c r="C18" s="151">
        <v>76</v>
      </c>
      <c r="D18" s="150">
        <v>80</v>
      </c>
      <c r="E18" s="154">
        <f t="shared" si="0"/>
        <v>105.3</v>
      </c>
      <c r="F18" s="150">
        <f t="shared" si="1"/>
        <v>4</v>
      </c>
      <c r="H18" s="14">
        <f t="shared" si="2"/>
        <v>1.2</v>
      </c>
      <c r="I18" s="13">
        <f t="shared" si="3"/>
        <v>0.1</v>
      </c>
      <c r="J18" s="13">
        <f t="shared" si="4"/>
        <v>0.1</v>
      </c>
    </row>
    <row r="19" spans="1:10" s="11" customFormat="1" ht="18" customHeight="1" x14ac:dyDescent="0.25">
      <c r="A19" s="89"/>
      <c r="B19" s="36" t="s">
        <v>92</v>
      </c>
      <c r="C19" s="151">
        <v>112</v>
      </c>
      <c r="D19" s="150">
        <v>193</v>
      </c>
      <c r="E19" s="154">
        <f t="shared" si="0"/>
        <v>172.3</v>
      </c>
      <c r="F19" s="150">
        <f t="shared" si="1"/>
        <v>81</v>
      </c>
      <c r="H19" s="14">
        <f t="shared" si="2"/>
        <v>2.9</v>
      </c>
      <c r="I19" s="13">
        <f t="shared" si="3"/>
        <v>0.1</v>
      </c>
      <c r="J19" s="13">
        <f t="shared" si="4"/>
        <v>0.2</v>
      </c>
    </row>
    <row r="20" spans="1:10" s="11" customFormat="1" ht="18" customHeight="1" x14ac:dyDescent="0.25">
      <c r="A20" s="89"/>
      <c r="B20" s="36" t="s">
        <v>93</v>
      </c>
      <c r="C20" s="151">
        <v>93</v>
      </c>
      <c r="D20" s="151">
        <v>253</v>
      </c>
      <c r="E20" s="154">
        <f t="shared" si="0"/>
        <v>272</v>
      </c>
      <c r="F20" s="150">
        <f t="shared" si="1"/>
        <v>160</v>
      </c>
      <c r="H20" s="14">
        <f t="shared" si="2"/>
        <v>3.8</v>
      </c>
      <c r="I20" s="13">
        <f t="shared" si="3"/>
        <v>0.1</v>
      </c>
      <c r="J20" s="13">
        <f t="shared" si="4"/>
        <v>0.3</v>
      </c>
    </row>
    <row r="21" spans="1:10" s="11" customFormat="1" ht="18" customHeight="1" x14ac:dyDescent="0.25">
      <c r="A21" s="89"/>
      <c r="B21" s="36" t="s">
        <v>94</v>
      </c>
      <c r="C21" s="151">
        <v>267</v>
      </c>
      <c r="D21" s="151">
        <v>222</v>
      </c>
      <c r="E21" s="154">
        <f t="shared" si="0"/>
        <v>83.1</v>
      </c>
      <c r="F21" s="150">
        <f t="shared" si="1"/>
        <v>-45</v>
      </c>
      <c r="H21" s="12">
        <f t="shared" si="2"/>
        <v>3.3</v>
      </c>
      <c r="I21" s="13">
        <f t="shared" si="3"/>
        <v>0.3</v>
      </c>
      <c r="J21" s="13">
        <f t="shared" si="4"/>
        <v>0.2</v>
      </c>
    </row>
    <row r="22" spans="1:10" s="11" customFormat="1" ht="18" customHeight="1" x14ac:dyDescent="0.25">
      <c r="A22" s="89"/>
      <c r="B22" s="36" t="s">
        <v>95</v>
      </c>
      <c r="C22" s="151">
        <v>240</v>
      </c>
      <c r="D22" s="150">
        <v>95</v>
      </c>
      <c r="E22" s="154">
        <f t="shared" si="0"/>
        <v>39.6</v>
      </c>
      <c r="F22" s="150">
        <f t="shared" si="1"/>
        <v>-145</v>
      </c>
      <c r="H22" s="12">
        <f t="shared" si="2"/>
        <v>1.4</v>
      </c>
      <c r="I22" s="13">
        <f t="shared" si="3"/>
        <v>0.2</v>
      </c>
      <c r="J22" s="13">
        <f t="shared" si="4"/>
        <v>0.1</v>
      </c>
    </row>
    <row r="23" spans="1:10" s="11" customFormat="1" ht="18" customHeight="1" x14ac:dyDescent="0.3">
      <c r="A23" s="89"/>
      <c r="B23" s="37" t="s">
        <v>32</v>
      </c>
      <c r="C23" s="151">
        <v>1463</v>
      </c>
      <c r="D23" s="167">
        <v>3171</v>
      </c>
      <c r="E23" s="154">
        <f t="shared" si="0"/>
        <v>216.7</v>
      </c>
      <c r="F23" s="150">
        <f t="shared" si="1"/>
        <v>1708</v>
      </c>
      <c r="H23" s="12">
        <f t="shared" si="2"/>
        <v>47.1</v>
      </c>
      <c r="I23" s="13">
        <f t="shared" si="3"/>
        <v>1.5</v>
      </c>
      <c r="J23" s="13">
        <f t="shared" si="4"/>
        <v>3.2</v>
      </c>
    </row>
    <row r="25" spans="1:10" x14ac:dyDescent="0.2">
      <c r="D25" s="97"/>
    </row>
  </sheetData>
  <mergeCells count="6">
    <mergeCell ref="D1:F1"/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0" zoomScaleNormal="80" zoomScaleSheetLayoutView="70" workbookViewId="0">
      <selection activeCell="J8" sqref="J8"/>
    </sheetView>
  </sheetViews>
  <sheetFormatPr defaultColWidth="9.140625" defaultRowHeight="12.75" x14ac:dyDescent="0.2"/>
  <cols>
    <col min="1" max="1" width="72.7109375" style="18" customWidth="1"/>
    <col min="2" max="2" width="21.42578125" style="30" customWidth="1"/>
    <col min="3" max="3" width="21" style="30" customWidth="1"/>
    <col min="4" max="4" width="10.7109375" style="18" customWidth="1"/>
    <col min="5" max="5" width="11.7109375" style="18" customWidth="1"/>
    <col min="6" max="7" width="0" style="18" hidden="1" customWidth="1"/>
    <col min="8" max="16384" width="9.140625" style="18"/>
  </cols>
  <sheetData>
    <row r="1" spans="1:11" s="91" customFormat="1" ht="18.75" x14ac:dyDescent="0.3">
      <c r="B1" s="92"/>
      <c r="C1" s="186" t="s">
        <v>96</v>
      </c>
      <c r="D1" s="187"/>
      <c r="E1" s="187"/>
    </row>
    <row r="2" spans="1:11" s="47" customFormat="1" ht="36.75" customHeight="1" x14ac:dyDescent="0.35">
      <c r="A2" s="211" t="s">
        <v>45</v>
      </c>
      <c r="B2" s="211"/>
      <c r="C2" s="211"/>
      <c r="D2" s="211"/>
      <c r="E2" s="211"/>
    </row>
    <row r="3" spans="1:11" s="47" customFormat="1" ht="33" customHeight="1" x14ac:dyDescent="0.45">
      <c r="A3" s="210" t="s">
        <v>139</v>
      </c>
      <c r="B3" s="210"/>
      <c r="C3" s="210"/>
      <c r="D3" s="210"/>
      <c r="E3" s="210"/>
      <c r="F3" s="46"/>
      <c r="G3" s="206"/>
      <c r="H3" s="206"/>
      <c r="I3" s="206"/>
      <c r="J3" s="206"/>
    </row>
    <row r="4" spans="1:11" s="47" customFormat="1" ht="20.25" customHeight="1" x14ac:dyDescent="0.2">
      <c r="A4" s="207" t="s">
        <v>0</v>
      </c>
      <c r="B4" s="208" t="s">
        <v>30</v>
      </c>
      <c r="C4" s="208" t="s">
        <v>74</v>
      </c>
      <c r="D4" s="209" t="s">
        <v>1</v>
      </c>
      <c r="E4" s="209"/>
      <c r="F4" s="46"/>
      <c r="G4" s="46"/>
      <c r="H4" s="46"/>
      <c r="I4" s="46"/>
      <c r="J4" s="46"/>
    </row>
    <row r="5" spans="1:11" s="47" customFormat="1" ht="42" customHeight="1" x14ac:dyDescent="0.2">
      <c r="A5" s="207"/>
      <c r="B5" s="208"/>
      <c r="C5" s="208"/>
      <c r="D5" s="84" t="s">
        <v>2</v>
      </c>
      <c r="E5" s="62" t="s">
        <v>33</v>
      </c>
      <c r="F5" s="46"/>
      <c r="G5" s="46"/>
      <c r="H5" s="46"/>
      <c r="I5" s="46"/>
      <c r="J5" s="46"/>
    </row>
    <row r="6" spans="1:11" s="47" customFormat="1" ht="26.45" customHeight="1" x14ac:dyDescent="0.2">
      <c r="A6" s="114" t="s">
        <v>101</v>
      </c>
      <c r="B6" s="63">
        <f>'7'!B10</f>
        <v>51251</v>
      </c>
      <c r="C6" s="63">
        <f>'7'!C10</f>
        <v>50309</v>
      </c>
      <c r="D6" s="51">
        <f>ROUND(C6/B6*100,1)</f>
        <v>98.2</v>
      </c>
      <c r="E6" s="53">
        <f>C6-B6</f>
        <v>-942</v>
      </c>
      <c r="F6" s="46"/>
      <c r="G6" s="46"/>
      <c r="H6" s="46"/>
      <c r="I6" s="46"/>
      <c r="J6" s="46"/>
    </row>
    <row r="7" spans="1:11" s="47" customFormat="1" ht="24.75" customHeight="1" x14ac:dyDescent="0.2">
      <c r="A7" s="49" t="s">
        <v>102</v>
      </c>
      <c r="B7" s="63">
        <f>'7'!F10</f>
        <v>27621</v>
      </c>
      <c r="C7" s="63">
        <f>'7'!G10</f>
        <v>27560</v>
      </c>
      <c r="D7" s="51">
        <f>ROUND(C7/B7*100,1)</f>
        <v>99.8</v>
      </c>
      <c r="E7" s="53">
        <f>C7-B7</f>
        <v>-61</v>
      </c>
      <c r="F7" s="46"/>
      <c r="G7" s="46"/>
      <c r="H7" s="46"/>
      <c r="I7" s="46"/>
      <c r="J7" s="46"/>
    </row>
    <row r="8" spans="1:11" s="47" customFormat="1" ht="24.75" customHeight="1" x14ac:dyDescent="0.2">
      <c r="A8" s="64" t="s">
        <v>103</v>
      </c>
      <c r="B8" s="65">
        <f>'7'!J10</f>
        <v>18408</v>
      </c>
      <c r="C8" s="65">
        <f>'7'!K10</f>
        <v>17958</v>
      </c>
      <c r="D8" s="66">
        <f>ROUND(C8/B8*100,1)</f>
        <v>97.6</v>
      </c>
      <c r="E8" s="67">
        <f>C8-B8</f>
        <v>-450</v>
      </c>
      <c r="F8" s="46"/>
      <c r="G8" s="46"/>
      <c r="H8" s="46"/>
      <c r="I8" s="46"/>
      <c r="J8" s="46"/>
    </row>
    <row r="9" spans="1:11" s="47" customFormat="1" ht="39.75" customHeight="1" x14ac:dyDescent="0.35">
      <c r="A9" s="49" t="s">
        <v>104</v>
      </c>
      <c r="B9" s="50">
        <f>'7'!N10</f>
        <v>27604</v>
      </c>
      <c r="C9" s="50">
        <f>'7'!O10</f>
        <v>25353</v>
      </c>
      <c r="D9" s="51">
        <f>ROUND(C9/B9*100,1)</f>
        <v>91.8</v>
      </c>
      <c r="E9" s="53">
        <f>C9-B9</f>
        <v>-2251</v>
      </c>
      <c r="F9" s="68">
        <f>B9-B10</f>
        <v>9164</v>
      </c>
      <c r="G9" s="68">
        <f>C9-C10</f>
        <v>9196</v>
      </c>
      <c r="H9" s="46"/>
      <c r="I9" s="112"/>
      <c r="J9" s="46"/>
    </row>
    <row r="10" spans="1:11" s="47" customFormat="1" ht="28.5" customHeight="1" x14ac:dyDescent="0.2">
      <c r="A10" s="114" t="s">
        <v>105</v>
      </c>
      <c r="B10" s="50">
        <f>'7'!R10</f>
        <v>18440</v>
      </c>
      <c r="C10" s="50">
        <f>'7'!S10</f>
        <v>16157</v>
      </c>
      <c r="D10" s="51">
        <f>ROUND(C10/B10*100,1)</f>
        <v>87.6</v>
      </c>
      <c r="E10" s="53">
        <f>C10-B10</f>
        <v>-2283</v>
      </c>
      <c r="F10" s="69"/>
      <c r="G10" s="70"/>
      <c r="H10" s="46"/>
      <c r="I10" s="46"/>
      <c r="J10" s="46"/>
    </row>
    <row r="11" spans="1:11" s="46" customFormat="1" ht="39.75" customHeight="1" x14ac:dyDescent="0.2">
      <c r="A11" s="49" t="s">
        <v>106</v>
      </c>
      <c r="B11" s="71">
        <f>B10/'6'!B9*100</f>
        <v>66.801912766265758</v>
      </c>
      <c r="C11" s="71">
        <f>C10/'6'!C9*100</f>
        <v>63.728158403344771</v>
      </c>
      <c r="D11" s="209" t="s">
        <v>158</v>
      </c>
      <c r="E11" s="209"/>
      <c r="F11" s="69"/>
      <c r="G11" s="70"/>
      <c r="I11" s="72"/>
    </row>
    <row r="12" spans="1:11" s="47" customFormat="1" ht="42" customHeight="1" x14ac:dyDescent="0.2">
      <c r="A12" s="80" t="s">
        <v>107</v>
      </c>
      <c r="B12" s="50">
        <v>8472</v>
      </c>
      <c r="C12" s="50">
        <v>8407</v>
      </c>
      <c r="D12" s="51">
        <f>ROUND(C12/B12*100,1)</f>
        <v>99.2</v>
      </c>
      <c r="E12" s="52">
        <f>C12-B12</f>
        <v>-65</v>
      </c>
      <c r="F12" s="46"/>
      <c r="G12" s="46"/>
      <c r="H12" s="46"/>
      <c r="I12" s="46"/>
      <c r="J12" s="46"/>
    </row>
    <row r="13" spans="1:11" s="81" customFormat="1" ht="43.5" customHeight="1" x14ac:dyDescent="0.2">
      <c r="A13" s="80" t="s">
        <v>108</v>
      </c>
      <c r="B13" s="63">
        <v>32</v>
      </c>
      <c r="C13" s="63">
        <v>43</v>
      </c>
      <c r="D13" s="51">
        <f>ROUND(C13/B13*100,1)</f>
        <v>134.4</v>
      </c>
      <c r="E13" s="53">
        <f>C13-B13</f>
        <v>11</v>
      </c>
    </row>
    <row r="14" spans="1:11" s="81" customFormat="1" ht="43.5" customHeight="1" x14ac:dyDescent="0.2">
      <c r="A14" s="49" t="s">
        <v>109</v>
      </c>
      <c r="B14" s="50">
        <v>495</v>
      </c>
      <c r="C14" s="50">
        <v>289</v>
      </c>
      <c r="D14" s="51">
        <f>ROUND(C14/B14*100,1)</f>
        <v>58.4</v>
      </c>
      <c r="E14" s="53">
        <f>C14-B14</f>
        <v>-206</v>
      </c>
    </row>
    <row r="15" spans="1:11" s="47" customFormat="1" ht="29.25" customHeight="1" x14ac:dyDescent="0.3">
      <c r="A15" s="49" t="s">
        <v>110</v>
      </c>
      <c r="B15" s="50">
        <f>'7'!Y10</f>
        <v>2572</v>
      </c>
      <c r="C15" s="50">
        <f>'7'!Z10</f>
        <v>3126</v>
      </c>
      <c r="D15" s="51">
        <f t="shared" ref="D15:D23" si="0">ROUND(C15/B15*100,1)</f>
        <v>121.5</v>
      </c>
      <c r="E15" s="53">
        <f>C15-B15</f>
        <v>554</v>
      </c>
      <c r="F15" s="46"/>
      <c r="G15" s="46"/>
      <c r="H15" s="46"/>
      <c r="I15" s="82"/>
      <c r="J15" s="82"/>
      <c r="K15" s="83"/>
    </row>
    <row r="16" spans="1:11" s="46" customFormat="1" ht="24.75" customHeight="1" x14ac:dyDescent="0.2">
      <c r="A16" s="49" t="s">
        <v>111</v>
      </c>
      <c r="B16" s="50">
        <v>545</v>
      </c>
      <c r="C16" s="50">
        <v>1312</v>
      </c>
      <c r="D16" s="51" t="s">
        <v>79</v>
      </c>
      <c r="E16" s="53">
        <f>C16-B16</f>
        <v>767</v>
      </c>
    </row>
    <row r="17" spans="1:10" s="46" customFormat="1" ht="30" customHeight="1" x14ac:dyDescent="0.2">
      <c r="A17" s="49" t="s">
        <v>112</v>
      </c>
      <c r="B17" s="50">
        <v>54</v>
      </c>
      <c r="C17" s="50">
        <v>104</v>
      </c>
      <c r="D17" s="51" t="s">
        <v>159</v>
      </c>
      <c r="E17" s="53">
        <f t="shared" ref="E17:E23" si="1">C17-B17</f>
        <v>50</v>
      </c>
    </row>
    <row r="18" spans="1:10" s="47" customFormat="1" ht="40.5" customHeight="1" x14ac:dyDescent="0.2">
      <c r="A18" s="49" t="s">
        <v>113</v>
      </c>
      <c r="B18" s="50">
        <f>'7'!AO10</f>
        <v>3053</v>
      </c>
      <c r="C18" s="50">
        <f>'7'!AP10</f>
        <v>3175</v>
      </c>
      <c r="D18" s="51">
        <f t="shared" si="0"/>
        <v>104</v>
      </c>
      <c r="E18" s="53">
        <f t="shared" si="1"/>
        <v>122</v>
      </c>
      <c r="F18" s="46"/>
      <c r="G18" s="46"/>
      <c r="H18" s="46"/>
      <c r="I18" s="46"/>
      <c r="J18" s="46"/>
    </row>
    <row r="19" spans="1:10" s="46" customFormat="1" ht="40.5" customHeight="1" x14ac:dyDescent="0.2">
      <c r="A19" s="49" t="s">
        <v>114</v>
      </c>
      <c r="B19" s="50">
        <f>'7'!AC10</f>
        <v>92901</v>
      </c>
      <c r="C19" s="50">
        <f>'7'!AD10</f>
        <v>93617</v>
      </c>
      <c r="D19" s="51">
        <f t="shared" si="0"/>
        <v>100.8</v>
      </c>
      <c r="E19" s="53">
        <f t="shared" si="1"/>
        <v>716</v>
      </c>
    </row>
    <row r="20" spans="1:10" s="46" customFormat="1" ht="25.5" customHeight="1" x14ac:dyDescent="0.2">
      <c r="A20" s="49" t="s">
        <v>98</v>
      </c>
      <c r="B20" s="50">
        <v>24316</v>
      </c>
      <c r="C20" s="50">
        <v>24614</v>
      </c>
      <c r="D20" s="51">
        <f t="shared" si="0"/>
        <v>101.2</v>
      </c>
      <c r="E20" s="53">
        <f t="shared" si="1"/>
        <v>298</v>
      </c>
    </row>
    <row r="21" spans="1:10" s="47" customFormat="1" ht="37.5" customHeight="1" x14ac:dyDescent="0.2">
      <c r="A21" s="49" t="s">
        <v>115</v>
      </c>
      <c r="B21" s="50">
        <f>'7'!AS10</f>
        <v>7074</v>
      </c>
      <c r="C21" s="50">
        <f>'7'!AT10</f>
        <v>6804</v>
      </c>
      <c r="D21" s="51">
        <f t="shared" si="0"/>
        <v>96.2</v>
      </c>
      <c r="E21" s="53">
        <f t="shared" si="1"/>
        <v>-270</v>
      </c>
      <c r="F21" s="55"/>
      <c r="G21" s="46"/>
      <c r="H21" s="46"/>
      <c r="I21" s="46"/>
      <c r="J21" s="46"/>
    </row>
    <row r="22" spans="1:10" s="47" customFormat="1" ht="28.5" customHeight="1" x14ac:dyDescent="0.2">
      <c r="A22" s="49" t="s">
        <v>116</v>
      </c>
      <c r="B22" s="63">
        <f>'7'!AW10</f>
        <v>41389</v>
      </c>
      <c r="C22" s="63">
        <f>'7'!AX10</f>
        <v>39818</v>
      </c>
      <c r="D22" s="51">
        <f t="shared" si="0"/>
        <v>96.2</v>
      </c>
      <c r="E22" s="53">
        <f t="shared" si="1"/>
        <v>-1571</v>
      </c>
      <c r="F22" s="55"/>
      <c r="G22" s="46"/>
      <c r="H22" s="46"/>
      <c r="I22" s="46"/>
      <c r="J22" s="46"/>
    </row>
    <row r="23" spans="1:10" s="46" customFormat="1" ht="21" customHeight="1" x14ac:dyDescent="0.2">
      <c r="A23" s="64" t="s">
        <v>117</v>
      </c>
      <c r="B23" s="65">
        <v>40349</v>
      </c>
      <c r="C23" s="65">
        <v>38606</v>
      </c>
      <c r="D23" s="66">
        <f t="shared" si="0"/>
        <v>95.7</v>
      </c>
      <c r="E23" s="67">
        <f t="shared" si="1"/>
        <v>-1743</v>
      </c>
      <c r="F23" s="55"/>
    </row>
    <row r="24" spans="1:10" s="47" customFormat="1" ht="3.6" hidden="1" customHeight="1" x14ac:dyDescent="0.2">
      <c r="A24" s="212" t="s">
        <v>29</v>
      </c>
      <c r="B24" s="213"/>
      <c r="C24" s="213"/>
      <c r="D24" s="213"/>
      <c r="E24" s="214"/>
      <c r="F24" s="46"/>
      <c r="G24" s="46"/>
      <c r="H24" s="46"/>
      <c r="I24" s="46"/>
      <c r="J24" s="46"/>
    </row>
    <row r="25" spans="1:10" s="47" customFormat="1" ht="21.6" customHeight="1" x14ac:dyDescent="0.2">
      <c r="A25" s="215"/>
      <c r="B25" s="216"/>
      <c r="C25" s="216"/>
      <c r="D25" s="216"/>
      <c r="E25" s="217"/>
      <c r="F25" s="46"/>
      <c r="G25" s="46"/>
      <c r="H25" s="46"/>
      <c r="I25" s="46"/>
      <c r="J25" s="46"/>
    </row>
    <row r="26" spans="1:10" s="47" customFormat="1" ht="15.75" customHeight="1" x14ac:dyDescent="0.2">
      <c r="A26" s="207" t="s">
        <v>0</v>
      </c>
      <c r="B26" s="207" t="s">
        <v>154</v>
      </c>
      <c r="C26" s="207" t="s">
        <v>155</v>
      </c>
      <c r="D26" s="218" t="s">
        <v>1</v>
      </c>
      <c r="E26" s="219"/>
      <c r="F26" s="46"/>
      <c r="G26" s="46"/>
      <c r="H26" s="46"/>
      <c r="I26" s="46"/>
      <c r="J26" s="46"/>
    </row>
    <row r="27" spans="1:10" s="47" customFormat="1" ht="39.75" customHeight="1" x14ac:dyDescent="0.2">
      <c r="A27" s="207"/>
      <c r="B27" s="207"/>
      <c r="C27" s="207"/>
      <c r="D27" s="48" t="s">
        <v>2</v>
      </c>
      <c r="E27" s="95" t="s">
        <v>34</v>
      </c>
      <c r="F27" s="46"/>
      <c r="G27" s="46"/>
      <c r="H27" s="46"/>
      <c r="I27" s="46"/>
      <c r="J27" s="46"/>
    </row>
    <row r="28" spans="1:10" s="47" customFormat="1" ht="22.15" customHeight="1" x14ac:dyDescent="0.2">
      <c r="A28" s="114" t="s">
        <v>101</v>
      </c>
      <c r="B28" s="118">
        <f>'7'!BA10</f>
        <v>14131</v>
      </c>
      <c r="C28" s="118">
        <f>'7'!BB10</f>
        <v>14499</v>
      </c>
      <c r="D28" s="51">
        <f t="shared" ref="D28" si="2">ROUND(C28/B28*100,1)</f>
        <v>102.6</v>
      </c>
      <c r="E28" s="52">
        <f t="shared" ref="E28" si="3">C28-B28</f>
        <v>368</v>
      </c>
      <c r="F28" s="46"/>
      <c r="G28" s="46"/>
      <c r="H28" s="46"/>
      <c r="I28" s="46"/>
      <c r="J28" s="46"/>
    </row>
    <row r="29" spans="1:10" s="47" customFormat="1" ht="24" customHeight="1" x14ac:dyDescent="0.2">
      <c r="A29" s="49" t="s">
        <v>97</v>
      </c>
      <c r="B29" s="50">
        <f>'7'!BE10</f>
        <v>9602</v>
      </c>
      <c r="C29" s="50">
        <f>'7'!BF10</f>
        <v>9814</v>
      </c>
      <c r="D29" s="51">
        <f t="shared" ref="D29:D33" si="4">ROUND(C29/B29*100,1)</f>
        <v>102.2</v>
      </c>
      <c r="E29" s="52">
        <f t="shared" ref="E29:E33" si="5">C29-B29</f>
        <v>212</v>
      </c>
      <c r="F29" s="46"/>
      <c r="G29" s="46"/>
      <c r="H29" s="46"/>
      <c r="I29" s="46"/>
      <c r="J29" s="46"/>
    </row>
    <row r="30" spans="1:10" s="47" customFormat="1" ht="24" customHeight="1" x14ac:dyDescent="0.2">
      <c r="A30" s="49" t="s">
        <v>98</v>
      </c>
      <c r="B30" s="50">
        <f>'7'!BI10</f>
        <v>8371</v>
      </c>
      <c r="C30" s="50">
        <f>'7'!BJ10</f>
        <v>8552</v>
      </c>
      <c r="D30" s="51">
        <f t="shared" si="4"/>
        <v>102.2</v>
      </c>
      <c r="E30" s="53">
        <f t="shared" si="5"/>
        <v>181</v>
      </c>
      <c r="F30" s="46"/>
      <c r="G30" s="46"/>
      <c r="H30" s="46"/>
      <c r="I30" s="46"/>
      <c r="J30" s="46"/>
    </row>
    <row r="31" spans="1:10" s="46" customFormat="1" ht="27.6" customHeight="1" x14ac:dyDescent="0.2">
      <c r="A31" s="49" t="s">
        <v>100</v>
      </c>
      <c r="B31" s="50">
        <f>'7'!BM10</f>
        <v>2451.52</v>
      </c>
      <c r="C31" s="50">
        <f>'7'!BN10</f>
        <v>3173.48</v>
      </c>
      <c r="D31" s="51">
        <f t="shared" si="4"/>
        <v>129.4</v>
      </c>
      <c r="E31" s="54">
        <f t="shared" si="5"/>
        <v>721.96</v>
      </c>
      <c r="F31" s="55"/>
    </row>
    <row r="32" spans="1:10" s="46" customFormat="1" ht="26.25" customHeight="1" x14ac:dyDescent="0.2">
      <c r="A32" s="56" t="s">
        <v>99</v>
      </c>
      <c r="B32" s="57">
        <f>'7'!BP10</f>
        <v>1212</v>
      </c>
      <c r="C32" s="57">
        <f>'7'!BQ10</f>
        <v>942</v>
      </c>
      <c r="D32" s="51">
        <f t="shared" si="4"/>
        <v>77.7</v>
      </c>
      <c r="E32" s="58">
        <f t="shared" si="5"/>
        <v>-270</v>
      </c>
      <c r="J32" s="59"/>
    </row>
    <row r="33" spans="1:10" s="46" customFormat="1" ht="27" customHeight="1" x14ac:dyDescent="0.2">
      <c r="A33" s="60" t="s">
        <v>36</v>
      </c>
      <c r="B33" s="57">
        <f>'7'!BT10</f>
        <v>5060</v>
      </c>
      <c r="C33" s="57">
        <f>'7'!BU10</f>
        <v>5996.12</v>
      </c>
      <c r="D33" s="61">
        <f t="shared" si="4"/>
        <v>118.5</v>
      </c>
      <c r="E33" s="50">
        <f t="shared" si="5"/>
        <v>936.11999999999989</v>
      </c>
      <c r="J33" s="59"/>
    </row>
    <row r="34" spans="1:10" ht="18" customHeight="1" x14ac:dyDescent="0.2">
      <c r="A34" s="29"/>
      <c r="B34" s="29"/>
      <c r="C34" s="29"/>
      <c r="D34" s="29"/>
      <c r="E34" s="29"/>
    </row>
    <row r="35" spans="1:10" ht="18.75" x14ac:dyDescent="0.3">
      <c r="B35" s="31"/>
    </row>
  </sheetData>
  <mergeCells count="14">
    <mergeCell ref="C1:E1"/>
    <mergeCell ref="A2:E2"/>
    <mergeCell ref="D11:E11"/>
    <mergeCell ref="A24:E25"/>
    <mergeCell ref="A26:A27"/>
    <mergeCell ref="B26:B27"/>
    <mergeCell ref="C26:C27"/>
    <mergeCell ref="D26:E26"/>
    <mergeCell ref="G3:J3"/>
    <mergeCell ref="A4:A5"/>
    <mergeCell ref="B4:B5"/>
    <mergeCell ref="C4:C5"/>
    <mergeCell ref="D4:E4"/>
    <mergeCell ref="A3:E3"/>
  </mergeCells>
  <printOptions horizontalCentered="1"/>
  <pageMargins left="0.19685039370078741" right="0" top="0.39370078740157483" bottom="0" header="0" footer="0"/>
  <pageSetup paperSize="9" scale="73" orientation="portrait" r:id="rId1"/>
  <headerFooter alignWithMargins="0"/>
  <ignoredErrors>
    <ignoredError sqref="B22:C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8"/>
  <sheetViews>
    <sheetView topLeftCell="BE1" zoomScaleNormal="100" zoomScaleSheetLayoutView="78" workbookViewId="0">
      <selection activeCell="BP6" sqref="BP6:BS6"/>
    </sheetView>
  </sheetViews>
  <sheetFormatPr defaultColWidth="9.140625" defaultRowHeight="12.75" x14ac:dyDescent="0.2"/>
  <cols>
    <col min="1" max="1" width="35.28515625" style="21" customWidth="1"/>
    <col min="2" max="7" width="7.7109375" style="21" customWidth="1"/>
    <col min="8" max="8" width="7.85546875" style="21" customWidth="1"/>
    <col min="9" max="9" width="7.42578125" style="21" customWidth="1"/>
    <col min="10" max="10" width="7.85546875" style="21" customWidth="1"/>
    <col min="11" max="11" width="7.28515625" style="21" customWidth="1"/>
    <col min="12" max="12" width="7" style="21" customWidth="1"/>
    <col min="13" max="13" width="8.140625" style="21" customWidth="1"/>
    <col min="14" max="14" width="7.42578125" style="21" customWidth="1"/>
    <col min="15" max="15" width="7.85546875" style="21" customWidth="1"/>
    <col min="16" max="16" width="7.42578125" style="21" customWidth="1"/>
    <col min="17" max="17" width="7" style="21" customWidth="1"/>
    <col min="18" max="18" width="7.42578125" style="21" customWidth="1"/>
    <col min="19" max="19" width="7.28515625" style="21" customWidth="1"/>
    <col min="20" max="20" width="7.5703125" style="21" customWidth="1"/>
    <col min="21" max="21" width="6.85546875" style="21" customWidth="1"/>
    <col min="22" max="23" width="7" style="21" customWidth="1"/>
    <col min="24" max="24" width="7.140625" style="21" customWidth="1"/>
    <col min="25" max="25" width="6.7109375" style="21" customWidth="1"/>
    <col min="26" max="26" width="6.28515625" style="21" customWidth="1"/>
    <col min="27" max="27" width="7" style="21" customWidth="1"/>
    <col min="28" max="28" width="6.28515625" style="21" customWidth="1"/>
    <col min="29" max="29" width="7.42578125" style="21" customWidth="1"/>
    <col min="30" max="30" width="7.5703125" style="21" customWidth="1"/>
    <col min="31" max="31" width="6.42578125" style="21" customWidth="1"/>
    <col min="32" max="32" width="7.140625" style="21" customWidth="1"/>
    <col min="33" max="33" width="7.7109375" style="21" customWidth="1"/>
    <col min="34" max="34" width="7.28515625" style="21" customWidth="1"/>
    <col min="35" max="35" width="6.28515625" style="21" customWidth="1"/>
    <col min="36" max="36" width="7.42578125" style="21" customWidth="1"/>
    <col min="37" max="37" width="8.28515625" style="21" customWidth="1"/>
    <col min="38" max="38" width="8.7109375" style="21" customWidth="1"/>
    <col min="39" max="39" width="6.7109375" style="21" customWidth="1"/>
    <col min="40" max="40" width="7.28515625" style="21" customWidth="1"/>
    <col min="41" max="41" width="6.7109375" style="21" customWidth="1"/>
    <col min="42" max="42" width="6.85546875" style="21" customWidth="1"/>
    <col min="43" max="43" width="7.28515625" style="21" customWidth="1"/>
    <col min="44" max="44" width="5.85546875" style="21" customWidth="1"/>
    <col min="45" max="45" width="6.7109375" style="21" customWidth="1"/>
    <col min="46" max="46" width="6.5703125" style="21" customWidth="1"/>
    <col min="47" max="48" width="6.28515625" style="21" customWidth="1"/>
    <col min="49" max="49" width="7.28515625" style="21" customWidth="1"/>
    <col min="50" max="50" width="7.7109375" style="21" customWidth="1"/>
    <col min="51" max="51" width="5.85546875" style="21" customWidth="1"/>
    <col min="52" max="52" width="7.140625" style="21" customWidth="1"/>
    <col min="53" max="56" width="7.42578125" style="21" customWidth="1"/>
    <col min="57" max="57" width="6.85546875" style="21" customWidth="1"/>
    <col min="58" max="58" width="7" style="21" customWidth="1"/>
    <col min="59" max="59" width="6" style="21" customWidth="1"/>
    <col min="60" max="60" width="8" style="21" customWidth="1"/>
    <col min="61" max="62" width="6.85546875" style="21" customWidth="1"/>
    <col min="63" max="63" width="6.42578125" style="21" customWidth="1"/>
    <col min="64" max="64" width="7.85546875" style="21" customWidth="1"/>
    <col min="65" max="67" width="7.140625" style="21" customWidth="1"/>
    <col min="68" max="68" width="6.7109375" style="21" customWidth="1"/>
    <col min="69" max="69" width="6.85546875" style="21" customWidth="1"/>
    <col min="70" max="70" width="7.28515625" style="21" customWidth="1"/>
    <col min="71" max="71" width="8" style="21" customWidth="1"/>
    <col min="72" max="72" width="6.28515625" style="21" customWidth="1"/>
    <col min="73" max="73" width="7.140625" style="21" customWidth="1"/>
    <col min="74" max="74" width="6.7109375" style="21" customWidth="1"/>
    <col min="75" max="75" width="7" style="21" customWidth="1"/>
    <col min="76" max="16384" width="9.140625" style="1"/>
  </cols>
  <sheetData>
    <row r="1" spans="1:75" s="94" customFormat="1" ht="18.75" x14ac:dyDescent="0.3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200" t="s">
        <v>96</v>
      </c>
      <c r="S1" s="201"/>
      <c r="T1" s="201"/>
      <c r="U1" s="201"/>
      <c r="V1" s="117"/>
      <c r="W1" s="117"/>
      <c r="X1" s="117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</row>
    <row r="2" spans="1:75" s="21" customFormat="1" ht="21.75" customHeight="1" x14ac:dyDescent="0.35">
      <c r="A2" s="255" t="s">
        <v>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129"/>
      <c r="W2" s="129"/>
      <c r="X2" s="129"/>
      <c r="Y2" s="129"/>
      <c r="Z2" s="129"/>
      <c r="AA2" s="129"/>
      <c r="AB2" s="129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39"/>
      <c r="AT2" s="39"/>
      <c r="AU2" s="39"/>
      <c r="AV2" s="39"/>
      <c r="AW2" s="39"/>
      <c r="AX2" s="39"/>
      <c r="AY2" s="39"/>
      <c r="BE2" s="45"/>
      <c r="BG2" s="45"/>
      <c r="BH2" s="45"/>
      <c r="BJ2" s="40"/>
      <c r="BO2" s="40"/>
    </row>
    <row r="3" spans="1:75" s="21" customFormat="1" ht="21.75" customHeight="1" x14ac:dyDescent="0.35">
      <c r="A3" s="257" t="s">
        <v>140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130"/>
      <c r="W3" s="130"/>
      <c r="X3" s="130"/>
      <c r="Y3" s="130"/>
      <c r="Z3" s="130"/>
      <c r="AA3" s="130"/>
      <c r="AB3" s="130"/>
      <c r="AC3" s="43"/>
      <c r="AD3" s="43"/>
      <c r="AE3" s="43"/>
      <c r="AF3" s="43"/>
      <c r="AG3" s="43"/>
      <c r="AH3" s="43"/>
      <c r="AI3" s="43"/>
      <c r="AJ3" s="43"/>
      <c r="AK3" s="43"/>
      <c r="AL3" s="43"/>
      <c r="AN3" s="40" t="s">
        <v>3</v>
      </c>
      <c r="AO3" s="43"/>
      <c r="AP3" s="43"/>
      <c r="AQ3" s="43"/>
      <c r="AR3" s="43"/>
      <c r="AS3" s="40"/>
      <c r="AT3" s="41"/>
      <c r="AV3" s="41"/>
      <c r="AW3" s="41"/>
      <c r="AY3" s="41"/>
      <c r="AZ3" s="41"/>
      <c r="BA3" s="41"/>
      <c r="BB3" s="41"/>
      <c r="BC3" s="41"/>
      <c r="BD3" s="41"/>
      <c r="BE3" s="19"/>
      <c r="BF3" s="19"/>
      <c r="BG3" s="19"/>
      <c r="BH3" s="40" t="s">
        <v>3</v>
      </c>
      <c r="BI3" s="19"/>
      <c r="BJ3" s="40"/>
      <c r="BM3" s="40"/>
    </row>
    <row r="4" spans="1:75" ht="17.25" customHeight="1" x14ac:dyDescent="0.2">
      <c r="A4" s="261" t="s">
        <v>38</v>
      </c>
      <c r="B4" s="235" t="s">
        <v>135</v>
      </c>
      <c r="C4" s="235"/>
      <c r="D4" s="235"/>
      <c r="E4" s="235"/>
      <c r="F4" s="235" t="s">
        <v>134</v>
      </c>
      <c r="G4" s="235"/>
      <c r="H4" s="235"/>
      <c r="I4" s="235"/>
      <c r="J4" s="235" t="s">
        <v>43</v>
      </c>
      <c r="K4" s="236"/>
      <c r="L4" s="236"/>
      <c r="M4" s="236"/>
      <c r="N4" s="222" t="s">
        <v>4</v>
      </c>
      <c r="O4" s="223"/>
      <c r="P4" s="223"/>
      <c r="Q4" s="224"/>
      <c r="R4" s="222" t="s">
        <v>26</v>
      </c>
      <c r="S4" s="223"/>
      <c r="T4" s="223"/>
      <c r="U4" s="224"/>
      <c r="V4" s="222" t="s">
        <v>41</v>
      </c>
      <c r="W4" s="223"/>
      <c r="X4" s="224"/>
      <c r="Y4" s="222" t="s">
        <v>5</v>
      </c>
      <c r="Z4" s="223"/>
      <c r="AA4" s="223"/>
      <c r="AB4" s="224"/>
      <c r="AC4" s="222" t="s">
        <v>75</v>
      </c>
      <c r="AD4" s="223"/>
      <c r="AE4" s="223"/>
      <c r="AF4" s="224"/>
      <c r="AG4" s="252" t="s">
        <v>27</v>
      </c>
      <c r="AH4" s="253"/>
      <c r="AI4" s="253"/>
      <c r="AJ4" s="253"/>
      <c r="AK4" s="253"/>
      <c r="AL4" s="253"/>
      <c r="AM4" s="253"/>
      <c r="AN4" s="254"/>
      <c r="AO4" s="222" t="s">
        <v>6</v>
      </c>
      <c r="AP4" s="223"/>
      <c r="AQ4" s="223"/>
      <c r="AR4" s="224"/>
      <c r="AS4" s="265" t="s">
        <v>7</v>
      </c>
      <c r="AT4" s="265"/>
      <c r="AU4" s="265"/>
      <c r="AV4" s="265"/>
      <c r="AW4" s="235" t="s">
        <v>8</v>
      </c>
      <c r="AX4" s="235"/>
      <c r="AY4" s="235"/>
      <c r="AZ4" s="235"/>
      <c r="BA4" s="222" t="s">
        <v>157</v>
      </c>
      <c r="BB4" s="223"/>
      <c r="BC4" s="223"/>
      <c r="BD4" s="224"/>
      <c r="BE4" s="222" t="s">
        <v>136</v>
      </c>
      <c r="BF4" s="223"/>
      <c r="BG4" s="223"/>
      <c r="BH4" s="224"/>
      <c r="BI4" s="235" t="s">
        <v>9</v>
      </c>
      <c r="BJ4" s="235"/>
      <c r="BK4" s="235"/>
      <c r="BL4" s="235"/>
      <c r="BM4" s="243" t="s">
        <v>156</v>
      </c>
      <c r="BN4" s="244"/>
      <c r="BO4" s="245"/>
      <c r="BP4" s="222" t="s">
        <v>35</v>
      </c>
      <c r="BQ4" s="223"/>
      <c r="BR4" s="223"/>
      <c r="BS4" s="223"/>
      <c r="BT4" s="235" t="s">
        <v>36</v>
      </c>
      <c r="BU4" s="235"/>
      <c r="BV4" s="235"/>
      <c r="BW4" s="235"/>
    </row>
    <row r="5" spans="1:75" ht="38.25" customHeight="1" x14ac:dyDescent="0.2">
      <c r="A5" s="262"/>
      <c r="B5" s="235"/>
      <c r="C5" s="235"/>
      <c r="D5" s="235"/>
      <c r="E5" s="235"/>
      <c r="F5" s="235"/>
      <c r="G5" s="235"/>
      <c r="H5" s="235"/>
      <c r="I5" s="235"/>
      <c r="J5" s="225" t="s">
        <v>44</v>
      </c>
      <c r="K5" s="237"/>
      <c r="L5" s="237"/>
      <c r="M5" s="238"/>
      <c r="N5" s="225"/>
      <c r="O5" s="226"/>
      <c r="P5" s="226"/>
      <c r="Q5" s="227"/>
      <c r="R5" s="225"/>
      <c r="S5" s="226"/>
      <c r="T5" s="226"/>
      <c r="U5" s="227"/>
      <c r="V5" s="225"/>
      <c r="W5" s="226"/>
      <c r="X5" s="227"/>
      <c r="Y5" s="225"/>
      <c r="Z5" s="226"/>
      <c r="AA5" s="226"/>
      <c r="AB5" s="227"/>
      <c r="AC5" s="225"/>
      <c r="AD5" s="226"/>
      <c r="AE5" s="226"/>
      <c r="AF5" s="227"/>
      <c r="AG5" s="254" t="s">
        <v>76</v>
      </c>
      <c r="AH5" s="235"/>
      <c r="AI5" s="235"/>
      <c r="AJ5" s="235"/>
      <c r="AK5" s="222" t="s">
        <v>28</v>
      </c>
      <c r="AL5" s="223"/>
      <c r="AM5" s="223"/>
      <c r="AN5" s="224"/>
      <c r="AO5" s="225"/>
      <c r="AP5" s="226"/>
      <c r="AQ5" s="226"/>
      <c r="AR5" s="227"/>
      <c r="AS5" s="265"/>
      <c r="AT5" s="265"/>
      <c r="AU5" s="265"/>
      <c r="AV5" s="265"/>
      <c r="AW5" s="235"/>
      <c r="AX5" s="235"/>
      <c r="AY5" s="235"/>
      <c r="AZ5" s="235"/>
      <c r="BA5" s="225"/>
      <c r="BB5" s="226"/>
      <c r="BC5" s="226"/>
      <c r="BD5" s="227"/>
      <c r="BE5" s="225"/>
      <c r="BF5" s="226"/>
      <c r="BG5" s="226"/>
      <c r="BH5" s="227"/>
      <c r="BI5" s="235"/>
      <c r="BJ5" s="235"/>
      <c r="BK5" s="235"/>
      <c r="BL5" s="235"/>
      <c r="BM5" s="246"/>
      <c r="BN5" s="247"/>
      <c r="BO5" s="248"/>
      <c r="BP5" s="228"/>
      <c r="BQ5" s="229"/>
      <c r="BR5" s="229"/>
      <c r="BS5" s="229"/>
      <c r="BT5" s="235"/>
      <c r="BU5" s="235"/>
      <c r="BV5" s="235"/>
      <c r="BW5" s="235"/>
    </row>
    <row r="6" spans="1:75" ht="33" customHeight="1" x14ac:dyDescent="0.2">
      <c r="A6" s="262"/>
      <c r="B6" s="235"/>
      <c r="C6" s="235"/>
      <c r="D6" s="235"/>
      <c r="E6" s="235"/>
      <c r="F6" s="264"/>
      <c r="G6" s="264"/>
      <c r="H6" s="264"/>
      <c r="I6" s="264"/>
      <c r="J6" s="239"/>
      <c r="K6" s="240"/>
      <c r="L6" s="240"/>
      <c r="M6" s="241"/>
      <c r="N6" s="228"/>
      <c r="O6" s="229"/>
      <c r="P6" s="229"/>
      <c r="Q6" s="230"/>
      <c r="R6" s="228"/>
      <c r="S6" s="229"/>
      <c r="T6" s="229"/>
      <c r="U6" s="230"/>
      <c r="V6" s="228"/>
      <c r="W6" s="229"/>
      <c r="X6" s="230"/>
      <c r="Y6" s="228"/>
      <c r="Z6" s="229"/>
      <c r="AA6" s="229"/>
      <c r="AB6" s="230"/>
      <c r="AC6" s="228"/>
      <c r="AD6" s="229"/>
      <c r="AE6" s="229"/>
      <c r="AF6" s="230"/>
      <c r="AG6" s="254"/>
      <c r="AH6" s="235"/>
      <c r="AI6" s="235"/>
      <c r="AJ6" s="235"/>
      <c r="AK6" s="228"/>
      <c r="AL6" s="229"/>
      <c r="AM6" s="229"/>
      <c r="AN6" s="230"/>
      <c r="AO6" s="228"/>
      <c r="AP6" s="229"/>
      <c r="AQ6" s="229"/>
      <c r="AR6" s="230"/>
      <c r="AS6" s="265"/>
      <c r="AT6" s="265"/>
      <c r="AU6" s="265"/>
      <c r="AV6" s="265"/>
      <c r="AW6" s="235"/>
      <c r="AX6" s="235"/>
      <c r="AY6" s="235"/>
      <c r="AZ6" s="235"/>
      <c r="BA6" s="228"/>
      <c r="BB6" s="229"/>
      <c r="BC6" s="229"/>
      <c r="BD6" s="230"/>
      <c r="BE6" s="228"/>
      <c r="BF6" s="229"/>
      <c r="BG6" s="229"/>
      <c r="BH6" s="230"/>
      <c r="BI6" s="235"/>
      <c r="BJ6" s="235"/>
      <c r="BK6" s="235"/>
      <c r="BL6" s="235"/>
      <c r="BM6" s="249"/>
      <c r="BN6" s="250"/>
      <c r="BO6" s="251"/>
      <c r="BP6" s="252" t="s">
        <v>37</v>
      </c>
      <c r="BQ6" s="253"/>
      <c r="BR6" s="253"/>
      <c r="BS6" s="254"/>
      <c r="BT6" s="235"/>
      <c r="BU6" s="235"/>
      <c r="BV6" s="235"/>
      <c r="BW6" s="235"/>
    </row>
    <row r="7" spans="1:75" ht="35.25" customHeight="1" x14ac:dyDescent="0.2">
      <c r="A7" s="262"/>
      <c r="B7" s="234">
        <v>2018</v>
      </c>
      <c r="C7" s="231">
        <v>2019</v>
      </c>
      <c r="D7" s="233" t="s">
        <v>10</v>
      </c>
      <c r="E7" s="233"/>
      <c r="F7" s="234">
        <v>2018</v>
      </c>
      <c r="G7" s="231">
        <v>2019</v>
      </c>
      <c r="H7" s="233" t="s">
        <v>10</v>
      </c>
      <c r="I7" s="233"/>
      <c r="J7" s="234">
        <v>2018</v>
      </c>
      <c r="K7" s="231">
        <v>2019</v>
      </c>
      <c r="L7" s="233" t="s">
        <v>10</v>
      </c>
      <c r="M7" s="233"/>
      <c r="N7" s="234">
        <v>2018</v>
      </c>
      <c r="O7" s="231">
        <v>2019</v>
      </c>
      <c r="P7" s="259" t="s">
        <v>10</v>
      </c>
      <c r="Q7" s="260"/>
      <c r="R7" s="234">
        <v>2018</v>
      </c>
      <c r="S7" s="231">
        <v>2019</v>
      </c>
      <c r="T7" s="233" t="s">
        <v>10</v>
      </c>
      <c r="U7" s="233"/>
      <c r="V7" s="234">
        <v>2018</v>
      </c>
      <c r="W7" s="231">
        <v>2019</v>
      </c>
      <c r="X7" s="266" t="s">
        <v>42</v>
      </c>
      <c r="Y7" s="234">
        <v>2018</v>
      </c>
      <c r="Z7" s="231">
        <v>2019</v>
      </c>
      <c r="AA7" s="233" t="s">
        <v>10</v>
      </c>
      <c r="AB7" s="233"/>
      <c r="AC7" s="234">
        <v>2018</v>
      </c>
      <c r="AD7" s="231">
        <v>2019</v>
      </c>
      <c r="AE7" s="233" t="s">
        <v>10</v>
      </c>
      <c r="AF7" s="233"/>
      <c r="AG7" s="234">
        <v>2018</v>
      </c>
      <c r="AH7" s="231">
        <v>2019</v>
      </c>
      <c r="AI7" s="233" t="s">
        <v>10</v>
      </c>
      <c r="AJ7" s="233"/>
      <c r="AK7" s="234">
        <v>2018</v>
      </c>
      <c r="AL7" s="231">
        <v>2019</v>
      </c>
      <c r="AM7" s="233" t="s">
        <v>10</v>
      </c>
      <c r="AN7" s="233"/>
      <c r="AO7" s="234">
        <v>2018</v>
      </c>
      <c r="AP7" s="231">
        <v>2019</v>
      </c>
      <c r="AQ7" s="233" t="s">
        <v>10</v>
      </c>
      <c r="AR7" s="233"/>
      <c r="AS7" s="234">
        <v>2018</v>
      </c>
      <c r="AT7" s="231">
        <v>2019</v>
      </c>
      <c r="AU7" s="233" t="s">
        <v>10</v>
      </c>
      <c r="AV7" s="233"/>
      <c r="AW7" s="233" t="s">
        <v>11</v>
      </c>
      <c r="AX7" s="233"/>
      <c r="AY7" s="233" t="s">
        <v>10</v>
      </c>
      <c r="AZ7" s="233"/>
      <c r="BA7" s="234">
        <v>2018</v>
      </c>
      <c r="BB7" s="231">
        <v>2019</v>
      </c>
      <c r="BC7" s="233" t="s">
        <v>10</v>
      </c>
      <c r="BD7" s="233"/>
      <c r="BE7" s="234">
        <v>2018</v>
      </c>
      <c r="BF7" s="231">
        <v>2019</v>
      </c>
      <c r="BG7" s="233" t="s">
        <v>10</v>
      </c>
      <c r="BH7" s="233"/>
      <c r="BI7" s="234">
        <v>2018</v>
      </c>
      <c r="BJ7" s="231">
        <v>2019</v>
      </c>
      <c r="BK7" s="233" t="s">
        <v>10</v>
      </c>
      <c r="BL7" s="233"/>
      <c r="BM7" s="234">
        <v>2018</v>
      </c>
      <c r="BN7" s="231">
        <v>2019</v>
      </c>
      <c r="BO7" s="242" t="s">
        <v>2</v>
      </c>
      <c r="BP7" s="234">
        <v>2018</v>
      </c>
      <c r="BQ7" s="231">
        <v>2019</v>
      </c>
      <c r="BR7" s="233" t="s">
        <v>10</v>
      </c>
      <c r="BS7" s="233"/>
      <c r="BT7" s="234">
        <v>2018</v>
      </c>
      <c r="BU7" s="231">
        <v>2019</v>
      </c>
      <c r="BV7" s="233" t="s">
        <v>10</v>
      </c>
      <c r="BW7" s="233"/>
    </row>
    <row r="8" spans="1:75" s="3" customFormat="1" ht="18.75" customHeight="1" x14ac:dyDescent="0.2">
      <c r="A8" s="263"/>
      <c r="B8" s="234"/>
      <c r="C8" s="232"/>
      <c r="D8" s="127" t="s">
        <v>2</v>
      </c>
      <c r="E8" s="127" t="s">
        <v>12</v>
      </c>
      <c r="F8" s="234"/>
      <c r="G8" s="232"/>
      <c r="H8" s="127" t="s">
        <v>2</v>
      </c>
      <c r="I8" s="127" t="s">
        <v>12</v>
      </c>
      <c r="J8" s="234"/>
      <c r="K8" s="232"/>
      <c r="L8" s="127" t="s">
        <v>2</v>
      </c>
      <c r="M8" s="127" t="s">
        <v>12</v>
      </c>
      <c r="N8" s="234"/>
      <c r="O8" s="232"/>
      <c r="P8" s="127" t="s">
        <v>2</v>
      </c>
      <c r="Q8" s="127" t="s">
        <v>12</v>
      </c>
      <c r="R8" s="234"/>
      <c r="S8" s="232"/>
      <c r="T8" s="127" t="s">
        <v>2</v>
      </c>
      <c r="U8" s="127" t="s">
        <v>12</v>
      </c>
      <c r="V8" s="234"/>
      <c r="W8" s="232"/>
      <c r="X8" s="267"/>
      <c r="Y8" s="234"/>
      <c r="Z8" s="232"/>
      <c r="AA8" s="113" t="s">
        <v>2</v>
      </c>
      <c r="AB8" s="113" t="s">
        <v>12</v>
      </c>
      <c r="AC8" s="234"/>
      <c r="AD8" s="232"/>
      <c r="AE8" s="127" t="s">
        <v>2</v>
      </c>
      <c r="AF8" s="127" t="s">
        <v>12</v>
      </c>
      <c r="AG8" s="234"/>
      <c r="AH8" s="232"/>
      <c r="AI8" s="127" t="s">
        <v>2</v>
      </c>
      <c r="AJ8" s="127" t="s">
        <v>12</v>
      </c>
      <c r="AK8" s="234"/>
      <c r="AL8" s="232"/>
      <c r="AM8" s="127" t="s">
        <v>2</v>
      </c>
      <c r="AN8" s="127" t="s">
        <v>12</v>
      </c>
      <c r="AO8" s="234"/>
      <c r="AP8" s="232"/>
      <c r="AQ8" s="127" t="s">
        <v>2</v>
      </c>
      <c r="AR8" s="127" t="s">
        <v>12</v>
      </c>
      <c r="AS8" s="234"/>
      <c r="AT8" s="232"/>
      <c r="AU8" s="127" t="s">
        <v>2</v>
      </c>
      <c r="AV8" s="127" t="s">
        <v>12</v>
      </c>
      <c r="AW8" s="128">
        <v>2018</v>
      </c>
      <c r="AX8" s="128">
        <v>2019</v>
      </c>
      <c r="AY8" s="127" t="s">
        <v>2</v>
      </c>
      <c r="AZ8" s="127" t="s">
        <v>12</v>
      </c>
      <c r="BA8" s="234"/>
      <c r="BB8" s="232"/>
      <c r="BC8" s="127" t="s">
        <v>2</v>
      </c>
      <c r="BD8" s="127" t="s">
        <v>12</v>
      </c>
      <c r="BE8" s="234"/>
      <c r="BF8" s="232"/>
      <c r="BG8" s="127" t="s">
        <v>2</v>
      </c>
      <c r="BH8" s="127" t="s">
        <v>12</v>
      </c>
      <c r="BI8" s="234"/>
      <c r="BJ8" s="232"/>
      <c r="BK8" s="127" t="s">
        <v>2</v>
      </c>
      <c r="BL8" s="127" t="s">
        <v>12</v>
      </c>
      <c r="BM8" s="234"/>
      <c r="BN8" s="232"/>
      <c r="BO8" s="242"/>
      <c r="BP8" s="234"/>
      <c r="BQ8" s="232"/>
      <c r="BR8" s="127" t="s">
        <v>2</v>
      </c>
      <c r="BS8" s="127" t="s">
        <v>12</v>
      </c>
      <c r="BT8" s="234"/>
      <c r="BU8" s="232"/>
      <c r="BV8" s="127" t="s">
        <v>2</v>
      </c>
      <c r="BW8" s="85" t="s">
        <v>12</v>
      </c>
    </row>
    <row r="9" spans="1:75" s="25" customFormat="1" ht="13.5" customHeight="1" x14ac:dyDescent="0.2">
      <c r="A9" s="38" t="s">
        <v>13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38">
        <v>37</v>
      </c>
      <c r="AM9" s="38">
        <v>38</v>
      </c>
      <c r="AN9" s="38">
        <v>39</v>
      </c>
      <c r="AO9" s="38">
        <v>40</v>
      </c>
      <c r="AP9" s="38">
        <v>41</v>
      </c>
      <c r="AQ9" s="38">
        <v>42</v>
      </c>
      <c r="AR9" s="38">
        <v>43</v>
      </c>
      <c r="AS9" s="38">
        <v>44</v>
      </c>
      <c r="AT9" s="38">
        <v>45</v>
      </c>
      <c r="AU9" s="38">
        <v>46</v>
      </c>
      <c r="AV9" s="38">
        <v>47</v>
      </c>
      <c r="AW9" s="38">
        <v>48</v>
      </c>
      <c r="AX9" s="38">
        <v>49</v>
      </c>
      <c r="AY9" s="38">
        <v>50</v>
      </c>
      <c r="AZ9" s="38">
        <v>51</v>
      </c>
      <c r="BA9" s="38">
        <v>52</v>
      </c>
      <c r="BB9" s="38">
        <v>53</v>
      </c>
      <c r="BC9" s="38">
        <v>54</v>
      </c>
      <c r="BD9" s="38">
        <v>55</v>
      </c>
      <c r="BE9" s="38">
        <v>56</v>
      </c>
      <c r="BF9" s="38">
        <v>57</v>
      </c>
      <c r="BG9" s="38">
        <v>58</v>
      </c>
      <c r="BH9" s="38">
        <v>59</v>
      </c>
      <c r="BI9" s="38">
        <v>60</v>
      </c>
      <c r="BJ9" s="38">
        <v>61</v>
      </c>
      <c r="BK9" s="38">
        <v>62</v>
      </c>
      <c r="BL9" s="38">
        <v>63</v>
      </c>
      <c r="BM9" s="38">
        <v>64</v>
      </c>
      <c r="BN9" s="38">
        <v>65</v>
      </c>
      <c r="BO9" s="38">
        <v>66</v>
      </c>
      <c r="BP9" s="38">
        <v>67</v>
      </c>
      <c r="BQ9" s="38">
        <v>68</v>
      </c>
      <c r="BR9" s="38">
        <v>69</v>
      </c>
      <c r="BS9" s="38">
        <v>70</v>
      </c>
      <c r="BT9" s="38">
        <v>71</v>
      </c>
      <c r="BU9" s="38">
        <v>72</v>
      </c>
      <c r="BV9" s="38">
        <v>73</v>
      </c>
      <c r="BW9" s="38">
        <v>74</v>
      </c>
    </row>
    <row r="10" spans="1:75" s="96" customFormat="1" ht="18" customHeight="1" x14ac:dyDescent="0.2">
      <c r="A10" s="99" t="s">
        <v>31</v>
      </c>
      <c r="B10" s="100">
        <f t="shared" ref="B10:C10" si="0">SUM(B11:B27)</f>
        <v>51251</v>
      </c>
      <c r="C10" s="100">
        <f t="shared" si="0"/>
        <v>50309</v>
      </c>
      <c r="D10" s="101">
        <f>C10/B10*100</f>
        <v>98.161987083178872</v>
      </c>
      <c r="E10" s="100">
        <f>C10-B10</f>
        <v>-942</v>
      </c>
      <c r="F10" s="100">
        <f>SUM(F11:F27)</f>
        <v>27621</v>
      </c>
      <c r="G10" s="100">
        <f>SUM(G11:G27)</f>
        <v>27560</v>
      </c>
      <c r="H10" s="101">
        <f>G10/F10*100</f>
        <v>99.779153542594401</v>
      </c>
      <c r="I10" s="100">
        <f>G10-F10</f>
        <v>-61</v>
      </c>
      <c r="J10" s="100">
        <f>SUM(J11:J27)</f>
        <v>18408</v>
      </c>
      <c r="K10" s="100">
        <f>SUM(K11:K27)</f>
        <v>17958</v>
      </c>
      <c r="L10" s="101">
        <f>K10/J10*100</f>
        <v>97.555410691003914</v>
      </c>
      <c r="M10" s="100">
        <f>K10-J10</f>
        <v>-450</v>
      </c>
      <c r="N10" s="100">
        <f>SUM(N11:N27)</f>
        <v>27604</v>
      </c>
      <c r="O10" s="100">
        <f>SUM(O11:O27)</f>
        <v>25353</v>
      </c>
      <c r="P10" s="101">
        <f>O10/N10*100</f>
        <v>91.845384726851179</v>
      </c>
      <c r="Q10" s="100">
        <f>O10-N10</f>
        <v>-2251</v>
      </c>
      <c r="R10" s="100">
        <f>SUM(R11:R27)</f>
        <v>18440</v>
      </c>
      <c r="S10" s="100">
        <f>SUM(S11:S27)</f>
        <v>16157</v>
      </c>
      <c r="T10" s="101">
        <f>S10/R10*100</f>
        <v>87.61930585683298</v>
      </c>
      <c r="U10" s="100">
        <f>S10-R10</f>
        <v>-2283</v>
      </c>
      <c r="V10" s="101">
        <f>R10/N10*100</f>
        <v>66.801912766265758</v>
      </c>
      <c r="W10" s="101">
        <f>S10/O10*100</f>
        <v>63.728158403344771</v>
      </c>
      <c r="X10" s="101">
        <f>W10-V10</f>
        <v>-3.0737543629209867</v>
      </c>
      <c r="Y10" s="100">
        <f>SUM(Y11:Y27)</f>
        <v>2572</v>
      </c>
      <c r="Z10" s="100">
        <f>SUM(Z11:Z27)</f>
        <v>3126</v>
      </c>
      <c r="AA10" s="105">
        <f>Z10/Y10*100</f>
        <v>121.53965785381027</v>
      </c>
      <c r="AB10" s="100">
        <f>Z10-Y10</f>
        <v>554</v>
      </c>
      <c r="AC10" s="100">
        <f>SUM(AC11:AC27)</f>
        <v>92901</v>
      </c>
      <c r="AD10" s="100">
        <f>SUM(AD11:AD27)</f>
        <v>93617</v>
      </c>
      <c r="AE10" s="105">
        <f>AD10/AC10*100</f>
        <v>100.77071290944124</v>
      </c>
      <c r="AF10" s="100">
        <f>AD10-AC10</f>
        <v>716</v>
      </c>
      <c r="AG10" s="100">
        <f>SUM(AG11:AG27)</f>
        <v>27199</v>
      </c>
      <c r="AH10" s="100">
        <f>SUM(AH11:AH27)</f>
        <v>27005</v>
      </c>
      <c r="AI10" s="105">
        <f>AH10/AG10*100</f>
        <v>99.286738483032465</v>
      </c>
      <c r="AJ10" s="100">
        <f>AH10-AG10</f>
        <v>-194</v>
      </c>
      <c r="AK10" s="100">
        <f>SUM(AK11:AK27)</f>
        <v>26488</v>
      </c>
      <c r="AL10" s="100">
        <f>SUM(AL11:AL27)</f>
        <v>33042</v>
      </c>
      <c r="AM10" s="105">
        <f>AL10/AK10*100</f>
        <v>124.74327997583812</v>
      </c>
      <c r="AN10" s="100">
        <f>AL10-AK10</f>
        <v>6554</v>
      </c>
      <c r="AO10" s="100">
        <f>SUM(AO11:AO27)</f>
        <v>3053</v>
      </c>
      <c r="AP10" s="100">
        <f>SUM(AP11:AP27)</f>
        <v>3175</v>
      </c>
      <c r="AQ10" s="105">
        <f>AP10/AO10*100</f>
        <v>103.99606943989519</v>
      </c>
      <c r="AR10" s="100">
        <f>AP10-AO10</f>
        <v>122</v>
      </c>
      <c r="AS10" s="100">
        <f>SUM(AS11:AS27)</f>
        <v>7074</v>
      </c>
      <c r="AT10" s="100">
        <f>SUM(AT11:AT27)</f>
        <v>6804</v>
      </c>
      <c r="AU10" s="107">
        <f>AT10/AS10*100</f>
        <v>96.18320610687023</v>
      </c>
      <c r="AV10" s="108">
        <f>AT10-AS10</f>
        <v>-270</v>
      </c>
      <c r="AW10" s="100">
        <f>SUM(AW11:AW27)</f>
        <v>41389</v>
      </c>
      <c r="AX10" s="100">
        <f>SUM(AX11:AX27)</f>
        <v>39818</v>
      </c>
      <c r="AY10" s="105">
        <f>AX10/AW10*100</f>
        <v>96.204305491797342</v>
      </c>
      <c r="AZ10" s="100">
        <f>AX10-AW10</f>
        <v>-1571</v>
      </c>
      <c r="BA10" s="100">
        <f>SUM(BA11:BA27)</f>
        <v>14131</v>
      </c>
      <c r="BB10" s="100">
        <f>SUM(BB11:BB27)</f>
        <v>14499</v>
      </c>
      <c r="BC10" s="105">
        <f>BB10/BA10*100</f>
        <v>102.60420352416672</v>
      </c>
      <c r="BD10" s="100">
        <f>BB10-BA10</f>
        <v>368</v>
      </c>
      <c r="BE10" s="100">
        <f>SUM(BE11:BE27)</f>
        <v>9602</v>
      </c>
      <c r="BF10" s="100">
        <f>SUM(BF11:BF27)</f>
        <v>9814</v>
      </c>
      <c r="BG10" s="105">
        <f>BF10/BE10*100</f>
        <v>102.20787335971673</v>
      </c>
      <c r="BH10" s="100">
        <f>BF10-BE10</f>
        <v>212</v>
      </c>
      <c r="BI10" s="100">
        <f>SUM(BI11:BI27)</f>
        <v>8371</v>
      </c>
      <c r="BJ10" s="100">
        <f>SUM(BJ11:BJ27)</f>
        <v>8552</v>
      </c>
      <c r="BK10" s="105">
        <f>BJ10/BI10*100</f>
        <v>102.16222673515709</v>
      </c>
      <c r="BL10" s="100">
        <f>BJ10-BI10</f>
        <v>181</v>
      </c>
      <c r="BM10" s="100">
        <v>2451.52</v>
      </c>
      <c r="BN10" s="100">
        <v>3173.48</v>
      </c>
      <c r="BO10" s="101">
        <f>BN10/BM10*100</f>
        <v>129.44948440151416</v>
      </c>
      <c r="BP10" s="100">
        <f>SUM(BP11:BP27)</f>
        <v>1212</v>
      </c>
      <c r="BQ10" s="100">
        <f>SUM(BQ11:BQ27)</f>
        <v>942</v>
      </c>
      <c r="BR10" s="105">
        <f>BQ10/BP10*100</f>
        <v>77.722772277227719</v>
      </c>
      <c r="BS10" s="100">
        <f>BQ10-BP10</f>
        <v>-270</v>
      </c>
      <c r="BT10" s="100">
        <v>5060</v>
      </c>
      <c r="BU10" s="100">
        <v>5996.12</v>
      </c>
      <c r="BV10" s="105">
        <f>BU10/BT10*100</f>
        <v>118.500395256917</v>
      </c>
      <c r="BW10" s="100">
        <f>BU10-BT10</f>
        <v>936.11999999999989</v>
      </c>
    </row>
    <row r="11" spans="1:75" s="155" customFormat="1" ht="18" customHeight="1" x14ac:dyDescent="0.25">
      <c r="A11" s="98" t="s">
        <v>118</v>
      </c>
      <c r="B11" s="115">
        <v>2354</v>
      </c>
      <c r="C11" s="115">
        <v>2213</v>
      </c>
      <c r="D11" s="101">
        <f t="shared" ref="D11:D27" si="1">C11/B11*100</f>
        <v>94.010195412064562</v>
      </c>
      <c r="E11" s="100">
        <f t="shared" ref="E11:E27" si="2">C11-B11</f>
        <v>-141</v>
      </c>
      <c r="F11" s="102">
        <v>1697</v>
      </c>
      <c r="G11" s="103">
        <v>1584</v>
      </c>
      <c r="H11" s="104">
        <f t="shared" ref="H11:H27" si="3">G11/F11*100</f>
        <v>93.341190335886864</v>
      </c>
      <c r="I11" s="102">
        <f t="shared" ref="I11:I27" si="4">G11-F11</f>
        <v>-113</v>
      </c>
      <c r="J11" s="102">
        <v>1121</v>
      </c>
      <c r="K11" s="102">
        <v>977</v>
      </c>
      <c r="L11" s="104">
        <f t="shared" ref="L11:L27" si="5">K11/J11*100</f>
        <v>87.154326494201612</v>
      </c>
      <c r="M11" s="102">
        <f t="shared" ref="M11:M27" si="6">K11-J11</f>
        <v>-144</v>
      </c>
      <c r="N11" s="102">
        <v>1072</v>
      </c>
      <c r="O11" s="102">
        <v>949</v>
      </c>
      <c r="P11" s="104">
        <f t="shared" ref="P11:P27" si="7">O11/N11*100</f>
        <v>88.526119402985074</v>
      </c>
      <c r="Q11" s="102">
        <f t="shared" ref="Q11:Q27" si="8">O11-N11</f>
        <v>-123</v>
      </c>
      <c r="R11" s="102">
        <v>558</v>
      </c>
      <c r="S11" s="102">
        <v>466</v>
      </c>
      <c r="T11" s="104">
        <f t="shared" ref="T11:T27" si="9">S11/R11*100</f>
        <v>83.512544802867382</v>
      </c>
      <c r="U11" s="102">
        <f t="shared" ref="U11:U27" si="10">S11-R11</f>
        <v>-92</v>
      </c>
      <c r="V11" s="104">
        <f t="shared" ref="V11:V27" si="11">R11/N11*100</f>
        <v>52.052238805970156</v>
      </c>
      <c r="W11" s="104">
        <f t="shared" ref="W11:W27" si="12">S11/O11*100</f>
        <v>49.104320337197052</v>
      </c>
      <c r="X11" s="104">
        <f t="shared" ref="X11:X27" si="13">W11-V11</f>
        <v>-2.9479184687731035</v>
      </c>
      <c r="Y11" s="102">
        <v>196</v>
      </c>
      <c r="Z11" s="102">
        <v>202</v>
      </c>
      <c r="AA11" s="106">
        <f t="shared" ref="AA11:AA27" si="14">Z11/Y11*100</f>
        <v>103.0612244897959</v>
      </c>
      <c r="AB11" s="102">
        <f t="shared" ref="AB11:AB27" si="15">Z11-Y11</f>
        <v>6</v>
      </c>
      <c r="AC11" s="102">
        <v>4800</v>
      </c>
      <c r="AD11" s="102">
        <v>4889</v>
      </c>
      <c r="AE11" s="106">
        <f t="shared" ref="AE11:AE27" si="16">AD11/AC11*100</f>
        <v>101.85416666666667</v>
      </c>
      <c r="AF11" s="102">
        <f t="shared" ref="AF11:AF27" si="17">AD11-AC11</f>
        <v>89</v>
      </c>
      <c r="AG11" s="102">
        <v>1653</v>
      </c>
      <c r="AH11" s="103">
        <v>1543</v>
      </c>
      <c r="AI11" s="106">
        <f t="shared" ref="AI11:AI27" si="18">AL11/AG11*100</f>
        <v>121.47610405323654</v>
      </c>
      <c r="AJ11" s="102">
        <f t="shared" ref="AJ11:AJ27" si="19">AL11-AG11</f>
        <v>355</v>
      </c>
      <c r="AK11" s="102">
        <v>1156</v>
      </c>
      <c r="AL11" s="102">
        <v>2008</v>
      </c>
      <c r="AM11" s="106">
        <f t="shared" ref="AM11:AM27" si="20">AH11/AK11*100</f>
        <v>133.47750865051904</v>
      </c>
      <c r="AN11" s="102">
        <f t="shared" ref="AN11:AN27" si="21">AH11-AK11</f>
        <v>387</v>
      </c>
      <c r="AO11" s="102">
        <v>221</v>
      </c>
      <c r="AP11" s="102">
        <v>285</v>
      </c>
      <c r="AQ11" s="106">
        <f t="shared" ref="AQ11:AQ27" si="22">AP11/AO11*100</f>
        <v>128.95927601809956</v>
      </c>
      <c r="AR11" s="102">
        <f t="shared" ref="AR11:AR27" si="23">AP11-AO11</f>
        <v>64</v>
      </c>
      <c r="AS11" s="109">
        <v>255</v>
      </c>
      <c r="AT11" s="109">
        <v>256</v>
      </c>
      <c r="AU11" s="110">
        <f t="shared" ref="AU11:AU27" si="24">AT11/AS11*100</f>
        <v>100.3921568627451</v>
      </c>
      <c r="AV11" s="109">
        <f t="shared" ref="AV11:AV27" si="25">AT11-AS11</f>
        <v>1</v>
      </c>
      <c r="AW11" s="111">
        <v>1197</v>
      </c>
      <c r="AX11" s="102">
        <v>1198</v>
      </c>
      <c r="AY11" s="106">
        <f t="shared" ref="AY11:AY27" si="26">AX11/AW11*100</f>
        <v>100.08354218880535</v>
      </c>
      <c r="AZ11" s="102">
        <f t="shared" ref="AZ11:AZ27" si="27">AX11-AW11</f>
        <v>1</v>
      </c>
      <c r="BA11" s="102">
        <v>692</v>
      </c>
      <c r="BB11" s="102">
        <v>597</v>
      </c>
      <c r="BC11" s="106">
        <f t="shared" ref="BC11:BC27" si="28">BB11/BA11*100</f>
        <v>86.271676300578036</v>
      </c>
      <c r="BD11" s="102">
        <f t="shared" ref="BD11:BD27" si="29">BB11-BA11</f>
        <v>-95</v>
      </c>
      <c r="BE11" s="102">
        <v>607</v>
      </c>
      <c r="BF11" s="102">
        <v>519</v>
      </c>
      <c r="BG11" s="106">
        <f t="shared" ref="BG11:BG27" si="30">BF11/BE11*100</f>
        <v>85.502471169686984</v>
      </c>
      <c r="BH11" s="102">
        <f t="shared" ref="BH11:BH27" si="31">BF11-BE11</f>
        <v>-88</v>
      </c>
      <c r="BI11" s="102">
        <v>506</v>
      </c>
      <c r="BJ11" s="102">
        <v>414</v>
      </c>
      <c r="BK11" s="106">
        <f t="shared" ref="BK11:BK27" si="32">BJ11/BI11*100</f>
        <v>81.818181818181827</v>
      </c>
      <c r="BL11" s="102">
        <f t="shared" ref="BL11:BL27" si="33">BJ11-BI11</f>
        <v>-92</v>
      </c>
      <c r="BM11" s="103">
        <v>1127.5510204081634</v>
      </c>
      <c r="BN11" s="102">
        <v>2657.6666666666665</v>
      </c>
      <c r="BO11" s="104">
        <f t="shared" ref="BO11:BO27" si="34">BN11/BM11*100</f>
        <v>235.70256410256408</v>
      </c>
      <c r="BP11" s="102">
        <v>52</v>
      </c>
      <c r="BQ11" s="102">
        <v>29</v>
      </c>
      <c r="BR11" s="106">
        <f t="shared" ref="BR11:BR27" si="35">BQ11/BP11*100</f>
        <v>55.769230769230774</v>
      </c>
      <c r="BS11" s="102">
        <f t="shared" ref="BS11:BS27" si="36">BQ11-BP11</f>
        <v>-23</v>
      </c>
      <c r="BT11" s="102">
        <v>4728.08</v>
      </c>
      <c r="BU11" s="102">
        <v>5785.97</v>
      </c>
      <c r="BV11" s="106">
        <f t="shared" ref="BV11:BV27" si="37">BU11/BT11*100</f>
        <v>122.37462141080525</v>
      </c>
      <c r="BW11" s="102">
        <f t="shared" ref="BW11:BW27" si="38">BU11-BT11</f>
        <v>1057.8900000000003</v>
      </c>
    </row>
    <row r="12" spans="1:75" s="155" customFormat="1" ht="18" customHeight="1" x14ac:dyDescent="0.25">
      <c r="A12" s="98" t="s">
        <v>120</v>
      </c>
      <c r="B12" s="115">
        <v>3325</v>
      </c>
      <c r="C12" s="115">
        <v>3218</v>
      </c>
      <c r="D12" s="101">
        <f t="shared" si="1"/>
        <v>96.781954887218049</v>
      </c>
      <c r="E12" s="100">
        <f t="shared" si="2"/>
        <v>-107</v>
      </c>
      <c r="F12" s="102">
        <v>1749</v>
      </c>
      <c r="G12" s="103">
        <v>1727</v>
      </c>
      <c r="H12" s="104">
        <f t="shared" si="3"/>
        <v>98.742138364779876</v>
      </c>
      <c r="I12" s="102">
        <f t="shared" si="4"/>
        <v>-22</v>
      </c>
      <c r="J12" s="102">
        <v>1104</v>
      </c>
      <c r="K12" s="102">
        <v>1113</v>
      </c>
      <c r="L12" s="104">
        <f t="shared" si="5"/>
        <v>100.81521739130434</v>
      </c>
      <c r="M12" s="102">
        <f t="shared" si="6"/>
        <v>9</v>
      </c>
      <c r="N12" s="102">
        <v>1695</v>
      </c>
      <c r="O12" s="102">
        <v>1423</v>
      </c>
      <c r="P12" s="104">
        <f t="shared" si="7"/>
        <v>83.952802359882</v>
      </c>
      <c r="Q12" s="102">
        <f t="shared" si="8"/>
        <v>-272</v>
      </c>
      <c r="R12" s="102">
        <v>1151</v>
      </c>
      <c r="S12" s="102">
        <v>920</v>
      </c>
      <c r="T12" s="104">
        <f t="shared" si="9"/>
        <v>79.930495221546479</v>
      </c>
      <c r="U12" s="102">
        <f t="shared" si="10"/>
        <v>-231</v>
      </c>
      <c r="V12" s="104">
        <f t="shared" si="11"/>
        <v>67.905604719764014</v>
      </c>
      <c r="W12" s="104">
        <f t="shared" si="12"/>
        <v>64.652143359100492</v>
      </c>
      <c r="X12" s="104">
        <f t="shared" si="13"/>
        <v>-3.2534613606635219</v>
      </c>
      <c r="Y12" s="102">
        <v>131</v>
      </c>
      <c r="Z12" s="102">
        <v>180</v>
      </c>
      <c r="AA12" s="106">
        <f t="shared" si="14"/>
        <v>137.40458015267177</v>
      </c>
      <c r="AB12" s="102">
        <f t="shared" si="15"/>
        <v>49</v>
      </c>
      <c r="AC12" s="102">
        <v>6101</v>
      </c>
      <c r="AD12" s="102">
        <v>5385</v>
      </c>
      <c r="AE12" s="106">
        <f t="shared" si="16"/>
        <v>88.264218980495002</v>
      </c>
      <c r="AF12" s="102">
        <f t="shared" si="17"/>
        <v>-716</v>
      </c>
      <c r="AG12" s="102">
        <v>1723</v>
      </c>
      <c r="AH12" s="103">
        <v>1679</v>
      </c>
      <c r="AI12" s="106">
        <f t="shared" si="18"/>
        <v>100.52234474753337</v>
      </c>
      <c r="AJ12" s="102">
        <f t="shared" si="19"/>
        <v>9</v>
      </c>
      <c r="AK12" s="102">
        <v>1815</v>
      </c>
      <c r="AL12" s="102">
        <v>1732</v>
      </c>
      <c r="AM12" s="106">
        <f t="shared" si="20"/>
        <v>92.506887052341597</v>
      </c>
      <c r="AN12" s="102">
        <f t="shared" si="21"/>
        <v>-136</v>
      </c>
      <c r="AO12" s="102">
        <v>187</v>
      </c>
      <c r="AP12" s="102">
        <v>207</v>
      </c>
      <c r="AQ12" s="106">
        <f t="shared" si="22"/>
        <v>110.69518716577539</v>
      </c>
      <c r="AR12" s="102">
        <f t="shared" si="23"/>
        <v>20</v>
      </c>
      <c r="AS12" s="109">
        <v>384</v>
      </c>
      <c r="AT12" s="109">
        <v>344</v>
      </c>
      <c r="AU12" s="110">
        <f t="shared" si="24"/>
        <v>89.583333333333343</v>
      </c>
      <c r="AV12" s="109">
        <f t="shared" si="25"/>
        <v>-40</v>
      </c>
      <c r="AW12" s="111">
        <v>1928</v>
      </c>
      <c r="AX12" s="102">
        <v>1618</v>
      </c>
      <c r="AY12" s="106">
        <f t="shared" si="26"/>
        <v>83.921161825726145</v>
      </c>
      <c r="AZ12" s="102">
        <f t="shared" si="27"/>
        <v>-310</v>
      </c>
      <c r="BA12" s="102">
        <v>1116</v>
      </c>
      <c r="BB12" s="102">
        <v>1166</v>
      </c>
      <c r="BC12" s="106">
        <f t="shared" si="28"/>
        <v>104.48028673835125</v>
      </c>
      <c r="BD12" s="102">
        <f t="shared" si="29"/>
        <v>50</v>
      </c>
      <c r="BE12" s="102">
        <v>614</v>
      </c>
      <c r="BF12" s="102">
        <v>671</v>
      </c>
      <c r="BG12" s="106">
        <f t="shared" si="30"/>
        <v>109.28338762214985</v>
      </c>
      <c r="BH12" s="102">
        <f t="shared" si="31"/>
        <v>57</v>
      </c>
      <c r="BI12" s="102">
        <v>557</v>
      </c>
      <c r="BJ12" s="102">
        <v>593</v>
      </c>
      <c r="BK12" s="106">
        <f t="shared" si="32"/>
        <v>106.46319569120288</v>
      </c>
      <c r="BL12" s="102">
        <f t="shared" si="33"/>
        <v>36</v>
      </c>
      <c r="BM12" s="103">
        <v>1251.9083969465648</v>
      </c>
      <c r="BN12" s="102">
        <v>2796.2877030162413</v>
      </c>
      <c r="BO12" s="104">
        <f t="shared" si="34"/>
        <v>223.36200554580952</v>
      </c>
      <c r="BP12" s="102">
        <v>32</v>
      </c>
      <c r="BQ12" s="102">
        <v>30</v>
      </c>
      <c r="BR12" s="106">
        <f t="shared" si="35"/>
        <v>93.75</v>
      </c>
      <c r="BS12" s="102">
        <f t="shared" si="36"/>
        <v>-2</v>
      </c>
      <c r="BT12" s="102">
        <v>4264.1899999999996</v>
      </c>
      <c r="BU12" s="102">
        <v>5589.03</v>
      </c>
      <c r="BV12" s="106">
        <f t="shared" si="37"/>
        <v>131.06897206737975</v>
      </c>
      <c r="BW12" s="102">
        <f t="shared" si="38"/>
        <v>1324.8400000000001</v>
      </c>
    </row>
    <row r="13" spans="1:75" s="155" customFormat="1" ht="18" customHeight="1" x14ac:dyDescent="0.25">
      <c r="A13" s="98" t="s">
        <v>119</v>
      </c>
      <c r="B13" s="115">
        <v>3280</v>
      </c>
      <c r="C13" s="115">
        <v>3067</v>
      </c>
      <c r="D13" s="101">
        <f t="shared" si="1"/>
        <v>93.506097560975604</v>
      </c>
      <c r="E13" s="100">
        <f t="shared" si="2"/>
        <v>-213</v>
      </c>
      <c r="F13" s="102">
        <v>1677</v>
      </c>
      <c r="G13" s="103">
        <v>1513</v>
      </c>
      <c r="H13" s="104">
        <f t="shared" si="3"/>
        <v>90.220632081097193</v>
      </c>
      <c r="I13" s="102">
        <f t="shared" si="4"/>
        <v>-164</v>
      </c>
      <c r="J13" s="102">
        <v>1175</v>
      </c>
      <c r="K13" s="102">
        <v>950</v>
      </c>
      <c r="L13" s="104">
        <f t="shared" si="5"/>
        <v>80.851063829787222</v>
      </c>
      <c r="M13" s="102">
        <f t="shared" si="6"/>
        <v>-225</v>
      </c>
      <c r="N13" s="102">
        <v>1905</v>
      </c>
      <c r="O13" s="102">
        <v>1742</v>
      </c>
      <c r="P13" s="104">
        <f t="shared" si="7"/>
        <v>91.443569553805773</v>
      </c>
      <c r="Q13" s="102">
        <f t="shared" si="8"/>
        <v>-163</v>
      </c>
      <c r="R13" s="102">
        <v>1308</v>
      </c>
      <c r="S13" s="102">
        <v>1147</v>
      </c>
      <c r="T13" s="104">
        <f t="shared" si="9"/>
        <v>87.691131498470952</v>
      </c>
      <c r="U13" s="102">
        <f t="shared" si="10"/>
        <v>-161</v>
      </c>
      <c r="V13" s="104">
        <f t="shared" si="11"/>
        <v>68.661417322834652</v>
      </c>
      <c r="W13" s="104">
        <f t="shared" si="12"/>
        <v>65.84385763490242</v>
      </c>
      <c r="X13" s="104">
        <f t="shared" si="13"/>
        <v>-2.8175596879322313</v>
      </c>
      <c r="Y13" s="102">
        <v>114</v>
      </c>
      <c r="Z13" s="102">
        <v>190</v>
      </c>
      <c r="AA13" s="106">
        <f t="shared" si="14"/>
        <v>166.66666666666669</v>
      </c>
      <c r="AB13" s="102">
        <f t="shared" si="15"/>
        <v>76</v>
      </c>
      <c r="AC13" s="102">
        <v>7133</v>
      </c>
      <c r="AD13" s="102">
        <v>6557</v>
      </c>
      <c r="AE13" s="106">
        <f t="shared" si="16"/>
        <v>91.924856301696352</v>
      </c>
      <c r="AF13" s="102">
        <f t="shared" si="17"/>
        <v>-576</v>
      </c>
      <c r="AG13" s="102">
        <v>1652</v>
      </c>
      <c r="AH13" s="103">
        <v>1492</v>
      </c>
      <c r="AI13" s="106">
        <f t="shared" si="18"/>
        <v>161.56174334140437</v>
      </c>
      <c r="AJ13" s="102">
        <f t="shared" si="19"/>
        <v>1017</v>
      </c>
      <c r="AK13" s="102">
        <v>2725</v>
      </c>
      <c r="AL13" s="102">
        <v>2669</v>
      </c>
      <c r="AM13" s="106">
        <f t="shared" si="20"/>
        <v>54.752293577981646</v>
      </c>
      <c r="AN13" s="102">
        <f t="shared" si="21"/>
        <v>-1233</v>
      </c>
      <c r="AO13" s="102">
        <v>391</v>
      </c>
      <c r="AP13" s="102">
        <v>455</v>
      </c>
      <c r="AQ13" s="106">
        <f t="shared" si="22"/>
        <v>116.36828644501279</v>
      </c>
      <c r="AR13" s="102">
        <f t="shared" si="23"/>
        <v>64</v>
      </c>
      <c r="AS13" s="109">
        <v>375</v>
      </c>
      <c r="AT13" s="109">
        <v>355</v>
      </c>
      <c r="AU13" s="110">
        <f t="shared" si="24"/>
        <v>94.666666666666671</v>
      </c>
      <c r="AV13" s="109">
        <f t="shared" si="25"/>
        <v>-20</v>
      </c>
      <c r="AW13" s="111">
        <v>1987</v>
      </c>
      <c r="AX13" s="102">
        <v>1888</v>
      </c>
      <c r="AY13" s="106">
        <f t="shared" si="26"/>
        <v>95.017614494212381</v>
      </c>
      <c r="AZ13" s="102">
        <f t="shared" si="27"/>
        <v>-99</v>
      </c>
      <c r="BA13" s="102">
        <v>672</v>
      </c>
      <c r="BB13" s="102">
        <v>540</v>
      </c>
      <c r="BC13" s="106">
        <f t="shared" si="28"/>
        <v>80.357142857142861</v>
      </c>
      <c r="BD13" s="102">
        <f t="shared" si="29"/>
        <v>-132</v>
      </c>
      <c r="BE13" s="102">
        <v>563</v>
      </c>
      <c r="BF13" s="102">
        <v>488</v>
      </c>
      <c r="BG13" s="106">
        <f t="shared" si="30"/>
        <v>86.678507992895206</v>
      </c>
      <c r="BH13" s="102">
        <f t="shared" si="31"/>
        <v>-75</v>
      </c>
      <c r="BI13" s="102">
        <v>509</v>
      </c>
      <c r="BJ13" s="102">
        <v>441</v>
      </c>
      <c r="BK13" s="106">
        <f t="shared" si="32"/>
        <v>86.640471512770134</v>
      </c>
      <c r="BL13" s="102">
        <f t="shared" si="33"/>
        <v>-68</v>
      </c>
      <c r="BM13" s="103">
        <v>1973.6842105263158</v>
      </c>
      <c r="BN13" s="102">
        <v>3218.6046511627906</v>
      </c>
      <c r="BO13" s="104">
        <f t="shared" si="34"/>
        <v>163.07596899224805</v>
      </c>
      <c r="BP13" s="102">
        <v>32</v>
      </c>
      <c r="BQ13" s="102">
        <v>8</v>
      </c>
      <c r="BR13" s="106">
        <f t="shared" si="35"/>
        <v>25</v>
      </c>
      <c r="BS13" s="102">
        <f t="shared" si="36"/>
        <v>-24</v>
      </c>
      <c r="BT13" s="102">
        <v>4341.63</v>
      </c>
      <c r="BU13" s="102">
        <v>4908.13</v>
      </c>
      <c r="BV13" s="106">
        <f t="shared" si="37"/>
        <v>113.04809483995642</v>
      </c>
      <c r="BW13" s="102">
        <f t="shared" si="38"/>
        <v>566.5</v>
      </c>
    </row>
    <row r="14" spans="1:75" s="156" customFormat="1" ht="18" customHeight="1" x14ac:dyDescent="0.25">
      <c r="A14" s="98" t="s">
        <v>121</v>
      </c>
      <c r="B14" s="115">
        <v>3665</v>
      </c>
      <c r="C14" s="115">
        <v>3801</v>
      </c>
      <c r="D14" s="101">
        <f t="shared" si="1"/>
        <v>103.71077762619372</v>
      </c>
      <c r="E14" s="100">
        <f t="shared" si="2"/>
        <v>136</v>
      </c>
      <c r="F14" s="102">
        <v>2516</v>
      </c>
      <c r="G14" s="103">
        <v>2610</v>
      </c>
      <c r="H14" s="104">
        <f t="shared" si="3"/>
        <v>103.73608903020668</v>
      </c>
      <c r="I14" s="102">
        <f t="shared" si="4"/>
        <v>94</v>
      </c>
      <c r="J14" s="102">
        <v>1531</v>
      </c>
      <c r="K14" s="102">
        <v>1701</v>
      </c>
      <c r="L14" s="104">
        <f t="shared" si="5"/>
        <v>111.10385369039844</v>
      </c>
      <c r="M14" s="102">
        <f t="shared" si="6"/>
        <v>170</v>
      </c>
      <c r="N14" s="102">
        <v>1866</v>
      </c>
      <c r="O14" s="102">
        <v>1918</v>
      </c>
      <c r="P14" s="104">
        <f t="shared" si="7"/>
        <v>102.78670953912112</v>
      </c>
      <c r="Q14" s="102">
        <f t="shared" si="8"/>
        <v>52</v>
      </c>
      <c r="R14" s="102">
        <v>1031</v>
      </c>
      <c r="S14" s="102">
        <v>1050</v>
      </c>
      <c r="T14" s="104">
        <f t="shared" si="9"/>
        <v>101.84287099903007</v>
      </c>
      <c r="U14" s="102">
        <f t="shared" si="10"/>
        <v>19</v>
      </c>
      <c r="V14" s="104">
        <f t="shared" si="11"/>
        <v>55.251875669882097</v>
      </c>
      <c r="W14" s="104">
        <f t="shared" si="12"/>
        <v>54.744525547445257</v>
      </c>
      <c r="X14" s="104">
        <f t="shared" si="13"/>
        <v>-0.50735012243683997</v>
      </c>
      <c r="Y14" s="102">
        <v>145</v>
      </c>
      <c r="Z14" s="102">
        <v>271</v>
      </c>
      <c r="AA14" s="106">
        <f t="shared" si="14"/>
        <v>186.89655172413794</v>
      </c>
      <c r="AB14" s="102">
        <f t="shared" si="15"/>
        <v>126</v>
      </c>
      <c r="AC14" s="102">
        <v>5512</v>
      </c>
      <c r="AD14" s="102">
        <v>5821</v>
      </c>
      <c r="AE14" s="106">
        <f t="shared" si="16"/>
        <v>105.60595065312046</v>
      </c>
      <c r="AF14" s="102">
        <f t="shared" si="17"/>
        <v>309</v>
      </c>
      <c r="AG14" s="102">
        <v>2485</v>
      </c>
      <c r="AH14" s="103">
        <v>2574</v>
      </c>
      <c r="AI14" s="106">
        <f t="shared" si="18"/>
        <v>55.573440643863179</v>
      </c>
      <c r="AJ14" s="102">
        <f t="shared" si="19"/>
        <v>-1104</v>
      </c>
      <c r="AK14" s="102">
        <v>1483</v>
      </c>
      <c r="AL14" s="102">
        <v>1381</v>
      </c>
      <c r="AM14" s="106">
        <f t="shared" si="20"/>
        <v>173.56709372892786</v>
      </c>
      <c r="AN14" s="102">
        <f t="shared" si="21"/>
        <v>1091</v>
      </c>
      <c r="AO14" s="102">
        <v>236</v>
      </c>
      <c r="AP14" s="102">
        <v>235</v>
      </c>
      <c r="AQ14" s="106">
        <f t="shared" si="22"/>
        <v>99.576271186440678</v>
      </c>
      <c r="AR14" s="102">
        <f t="shared" si="23"/>
        <v>-1</v>
      </c>
      <c r="AS14" s="109">
        <v>332</v>
      </c>
      <c r="AT14" s="109">
        <v>344</v>
      </c>
      <c r="AU14" s="110">
        <f t="shared" si="24"/>
        <v>103.6144578313253</v>
      </c>
      <c r="AV14" s="109">
        <f t="shared" si="25"/>
        <v>12</v>
      </c>
      <c r="AW14" s="111">
        <v>1904</v>
      </c>
      <c r="AX14" s="102">
        <v>1917</v>
      </c>
      <c r="AY14" s="106">
        <f t="shared" si="26"/>
        <v>100.6827731092437</v>
      </c>
      <c r="AZ14" s="102">
        <f t="shared" si="27"/>
        <v>13</v>
      </c>
      <c r="BA14" s="102">
        <v>1015</v>
      </c>
      <c r="BB14" s="102">
        <v>1198</v>
      </c>
      <c r="BC14" s="106">
        <f t="shared" si="28"/>
        <v>118.02955665024631</v>
      </c>
      <c r="BD14" s="102">
        <f t="shared" si="29"/>
        <v>183</v>
      </c>
      <c r="BE14" s="102">
        <v>909</v>
      </c>
      <c r="BF14" s="102">
        <v>1086</v>
      </c>
      <c r="BG14" s="106">
        <f t="shared" si="30"/>
        <v>119.47194719471948</v>
      </c>
      <c r="BH14" s="102">
        <f t="shared" si="31"/>
        <v>177</v>
      </c>
      <c r="BI14" s="102">
        <v>835</v>
      </c>
      <c r="BJ14" s="102">
        <v>1019</v>
      </c>
      <c r="BK14" s="106">
        <f t="shared" si="32"/>
        <v>122.03592814371258</v>
      </c>
      <c r="BL14" s="102">
        <f t="shared" si="33"/>
        <v>184</v>
      </c>
      <c r="BM14" s="103">
        <v>1627.5862068965516</v>
      </c>
      <c r="BN14" s="102">
        <v>3634.1632088520055</v>
      </c>
      <c r="BO14" s="104">
        <f t="shared" si="34"/>
        <v>223.28545139133084</v>
      </c>
      <c r="BP14" s="102">
        <v>15</v>
      </c>
      <c r="BQ14" s="102">
        <v>7</v>
      </c>
      <c r="BR14" s="106">
        <f t="shared" si="35"/>
        <v>46.666666666666664</v>
      </c>
      <c r="BS14" s="102">
        <f t="shared" si="36"/>
        <v>-8</v>
      </c>
      <c r="BT14" s="102">
        <v>3914.93</v>
      </c>
      <c r="BU14" s="102">
        <v>4588.1400000000003</v>
      </c>
      <c r="BV14" s="106">
        <f t="shared" si="37"/>
        <v>117.19596518967134</v>
      </c>
      <c r="BW14" s="102">
        <f t="shared" si="38"/>
        <v>673.21000000000049</v>
      </c>
    </row>
    <row r="15" spans="1:75" s="156" customFormat="1" ht="18" customHeight="1" x14ac:dyDescent="0.25">
      <c r="A15" s="98" t="s">
        <v>122</v>
      </c>
      <c r="B15" s="115">
        <v>1720</v>
      </c>
      <c r="C15" s="115">
        <v>1718</v>
      </c>
      <c r="D15" s="101">
        <f t="shared" si="1"/>
        <v>99.883720930232556</v>
      </c>
      <c r="E15" s="100">
        <f t="shared" si="2"/>
        <v>-2</v>
      </c>
      <c r="F15" s="102">
        <v>1041</v>
      </c>
      <c r="G15" s="103">
        <v>980</v>
      </c>
      <c r="H15" s="104">
        <f t="shared" si="3"/>
        <v>94.140249759846313</v>
      </c>
      <c r="I15" s="102">
        <f t="shared" si="4"/>
        <v>-61</v>
      </c>
      <c r="J15" s="102">
        <v>667</v>
      </c>
      <c r="K15" s="102">
        <v>609</v>
      </c>
      <c r="L15" s="104">
        <f t="shared" si="5"/>
        <v>91.304347826086953</v>
      </c>
      <c r="M15" s="102">
        <f t="shared" si="6"/>
        <v>-58</v>
      </c>
      <c r="N15" s="102">
        <v>913</v>
      </c>
      <c r="O15" s="102">
        <v>947</v>
      </c>
      <c r="P15" s="104">
        <f t="shared" si="7"/>
        <v>103.72398685651699</v>
      </c>
      <c r="Q15" s="102">
        <f t="shared" si="8"/>
        <v>34</v>
      </c>
      <c r="R15" s="102">
        <v>665</v>
      </c>
      <c r="S15" s="102">
        <v>673</v>
      </c>
      <c r="T15" s="104">
        <f t="shared" si="9"/>
        <v>101.20300751879698</v>
      </c>
      <c r="U15" s="102">
        <f t="shared" si="10"/>
        <v>8</v>
      </c>
      <c r="V15" s="104">
        <f t="shared" si="11"/>
        <v>72.83680175246441</v>
      </c>
      <c r="W15" s="104">
        <f t="shared" si="12"/>
        <v>71.066525871172132</v>
      </c>
      <c r="X15" s="104">
        <f t="shared" si="13"/>
        <v>-1.7702758812922781</v>
      </c>
      <c r="Y15" s="102">
        <v>76</v>
      </c>
      <c r="Z15" s="102">
        <v>92</v>
      </c>
      <c r="AA15" s="106">
        <f t="shared" si="14"/>
        <v>121.05263157894737</v>
      </c>
      <c r="AB15" s="102">
        <f t="shared" si="15"/>
        <v>16</v>
      </c>
      <c r="AC15" s="102">
        <v>3432</v>
      </c>
      <c r="AD15" s="102">
        <v>3545</v>
      </c>
      <c r="AE15" s="106">
        <f t="shared" si="16"/>
        <v>103.29254079254081</v>
      </c>
      <c r="AF15" s="102">
        <f t="shared" si="17"/>
        <v>113</v>
      </c>
      <c r="AG15" s="102">
        <v>1027</v>
      </c>
      <c r="AH15" s="103">
        <v>973</v>
      </c>
      <c r="AI15" s="106">
        <f t="shared" si="18"/>
        <v>113.9240506329114</v>
      </c>
      <c r="AJ15" s="102">
        <f t="shared" si="19"/>
        <v>143</v>
      </c>
      <c r="AK15" s="102">
        <v>519</v>
      </c>
      <c r="AL15" s="102">
        <v>1170</v>
      </c>
      <c r="AM15" s="106">
        <f t="shared" si="20"/>
        <v>187.47591522157995</v>
      </c>
      <c r="AN15" s="102">
        <f t="shared" si="21"/>
        <v>454</v>
      </c>
      <c r="AO15" s="102">
        <v>130</v>
      </c>
      <c r="AP15" s="102">
        <v>139</v>
      </c>
      <c r="AQ15" s="106">
        <f t="shared" si="22"/>
        <v>106.92307692307692</v>
      </c>
      <c r="AR15" s="102">
        <f t="shared" si="23"/>
        <v>9</v>
      </c>
      <c r="AS15" s="109">
        <v>174</v>
      </c>
      <c r="AT15" s="109">
        <v>179</v>
      </c>
      <c r="AU15" s="110">
        <f t="shared" si="24"/>
        <v>102.87356321839081</v>
      </c>
      <c r="AV15" s="109">
        <f t="shared" si="25"/>
        <v>5</v>
      </c>
      <c r="AW15" s="111">
        <v>902</v>
      </c>
      <c r="AX15" s="102">
        <v>930</v>
      </c>
      <c r="AY15" s="106">
        <f t="shared" si="26"/>
        <v>103.10421286031041</v>
      </c>
      <c r="AZ15" s="102">
        <f t="shared" si="27"/>
        <v>28</v>
      </c>
      <c r="BA15" s="102">
        <v>377</v>
      </c>
      <c r="BB15" s="102">
        <v>377</v>
      </c>
      <c r="BC15" s="106">
        <f t="shared" si="28"/>
        <v>100</v>
      </c>
      <c r="BD15" s="102">
        <f t="shared" si="29"/>
        <v>0</v>
      </c>
      <c r="BE15" s="102">
        <v>371</v>
      </c>
      <c r="BF15" s="102">
        <v>316</v>
      </c>
      <c r="BG15" s="106">
        <f t="shared" si="30"/>
        <v>85.175202156334223</v>
      </c>
      <c r="BH15" s="102">
        <f t="shared" si="31"/>
        <v>-55</v>
      </c>
      <c r="BI15" s="102">
        <v>338</v>
      </c>
      <c r="BJ15" s="102">
        <v>287</v>
      </c>
      <c r="BK15" s="106">
        <f t="shared" si="32"/>
        <v>84.911242603550292</v>
      </c>
      <c r="BL15" s="102">
        <f t="shared" si="33"/>
        <v>-51</v>
      </c>
      <c r="BM15" s="103">
        <v>1697.3684210526317</v>
      </c>
      <c r="BN15" s="102">
        <v>2918.8073394495414</v>
      </c>
      <c r="BO15" s="104">
        <f t="shared" si="34"/>
        <v>171.96074247919776</v>
      </c>
      <c r="BP15" s="102">
        <v>22</v>
      </c>
      <c r="BQ15" s="102">
        <v>11</v>
      </c>
      <c r="BR15" s="106">
        <f t="shared" si="35"/>
        <v>50</v>
      </c>
      <c r="BS15" s="102">
        <f t="shared" si="36"/>
        <v>-11</v>
      </c>
      <c r="BT15" s="102">
        <v>4244.41</v>
      </c>
      <c r="BU15" s="102">
        <v>4625.6400000000003</v>
      </c>
      <c r="BV15" s="106">
        <f t="shared" si="37"/>
        <v>108.98193152876372</v>
      </c>
      <c r="BW15" s="102">
        <f t="shared" si="38"/>
        <v>381.23000000000047</v>
      </c>
    </row>
    <row r="16" spans="1:75" s="156" customFormat="1" ht="18" customHeight="1" x14ac:dyDescent="0.25">
      <c r="A16" s="98" t="s">
        <v>123</v>
      </c>
      <c r="B16" s="115">
        <v>2589</v>
      </c>
      <c r="C16" s="115">
        <v>2877</v>
      </c>
      <c r="D16" s="101">
        <f t="shared" si="1"/>
        <v>111.12398609501739</v>
      </c>
      <c r="E16" s="100">
        <f t="shared" si="2"/>
        <v>288</v>
      </c>
      <c r="F16" s="102">
        <v>1353</v>
      </c>
      <c r="G16" s="103">
        <v>1456</v>
      </c>
      <c r="H16" s="104">
        <f t="shared" si="3"/>
        <v>107.61271249076128</v>
      </c>
      <c r="I16" s="102">
        <f t="shared" si="4"/>
        <v>103</v>
      </c>
      <c r="J16" s="102">
        <v>965</v>
      </c>
      <c r="K16" s="102">
        <v>935</v>
      </c>
      <c r="L16" s="104">
        <f t="shared" si="5"/>
        <v>96.891191709844563</v>
      </c>
      <c r="M16" s="102">
        <f t="shared" si="6"/>
        <v>-30</v>
      </c>
      <c r="N16" s="102">
        <v>1360</v>
      </c>
      <c r="O16" s="102">
        <v>1413</v>
      </c>
      <c r="P16" s="104">
        <f t="shared" si="7"/>
        <v>103.89705882352942</v>
      </c>
      <c r="Q16" s="102">
        <f t="shared" si="8"/>
        <v>53</v>
      </c>
      <c r="R16" s="102">
        <v>794</v>
      </c>
      <c r="S16" s="102">
        <v>850</v>
      </c>
      <c r="T16" s="104">
        <f t="shared" si="9"/>
        <v>107.0528967254408</v>
      </c>
      <c r="U16" s="102">
        <f t="shared" si="10"/>
        <v>56</v>
      </c>
      <c r="V16" s="104">
        <f t="shared" si="11"/>
        <v>58.382352941176471</v>
      </c>
      <c r="W16" s="104">
        <f t="shared" si="12"/>
        <v>60.155697098372265</v>
      </c>
      <c r="X16" s="104">
        <f t="shared" si="13"/>
        <v>1.773344157195794</v>
      </c>
      <c r="Y16" s="102">
        <v>157</v>
      </c>
      <c r="Z16" s="102">
        <v>177</v>
      </c>
      <c r="AA16" s="106">
        <f t="shared" si="14"/>
        <v>112.73885350318471</v>
      </c>
      <c r="AB16" s="102">
        <f t="shared" si="15"/>
        <v>20</v>
      </c>
      <c r="AC16" s="102">
        <v>5031</v>
      </c>
      <c r="AD16" s="102">
        <v>5680</v>
      </c>
      <c r="AE16" s="106">
        <f t="shared" si="16"/>
        <v>112.90001987676406</v>
      </c>
      <c r="AF16" s="102">
        <f t="shared" si="17"/>
        <v>649</v>
      </c>
      <c r="AG16" s="102">
        <v>1340</v>
      </c>
      <c r="AH16" s="103">
        <v>1428</v>
      </c>
      <c r="AI16" s="106">
        <f t="shared" si="18"/>
        <v>184.40298507462686</v>
      </c>
      <c r="AJ16" s="102">
        <f t="shared" si="19"/>
        <v>1131</v>
      </c>
      <c r="AK16" s="102">
        <v>646</v>
      </c>
      <c r="AL16" s="102">
        <v>2471</v>
      </c>
      <c r="AM16" s="106">
        <f t="shared" si="20"/>
        <v>221.0526315789474</v>
      </c>
      <c r="AN16" s="102">
        <f t="shared" si="21"/>
        <v>782</v>
      </c>
      <c r="AO16" s="102">
        <v>232</v>
      </c>
      <c r="AP16" s="102">
        <v>243</v>
      </c>
      <c r="AQ16" s="106">
        <f t="shared" si="22"/>
        <v>104.74137931034481</v>
      </c>
      <c r="AR16" s="102">
        <f t="shared" si="23"/>
        <v>11</v>
      </c>
      <c r="AS16" s="109">
        <v>324</v>
      </c>
      <c r="AT16" s="109">
        <v>354</v>
      </c>
      <c r="AU16" s="110">
        <f t="shared" si="24"/>
        <v>109.25925925925925</v>
      </c>
      <c r="AV16" s="109">
        <f t="shared" si="25"/>
        <v>30</v>
      </c>
      <c r="AW16" s="111">
        <v>1270</v>
      </c>
      <c r="AX16" s="102">
        <v>1292</v>
      </c>
      <c r="AY16" s="106">
        <f t="shared" si="26"/>
        <v>101.73228346456693</v>
      </c>
      <c r="AZ16" s="102">
        <f t="shared" si="27"/>
        <v>22</v>
      </c>
      <c r="BA16" s="102">
        <v>910</v>
      </c>
      <c r="BB16" s="102">
        <v>575</v>
      </c>
      <c r="BC16" s="106">
        <f t="shared" si="28"/>
        <v>63.186813186813183</v>
      </c>
      <c r="BD16" s="102">
        <f t="shared" si="29"/>
        <v>-335</v>
      </c>
      <c r="BE16" s="102">
        <v>521</v>
      </c>
      <c r="BF16" s="102">
        <v>493</v>
      </c>
      <c r="BG16" s="106">
        <f t="shared" si="30"/>
        <v>94.625719769673694</v>
      </c>
      <c r="BH16" s="102">
        <f t="shared" si="31"/>
        <v>-28</v>
      </c>
      <c r="BI16" s="102">
        <v>480</v>
      </c>
      <c r="BJ16" s="102">
        <v>435</v>
      </c>
      <c r="BK16" s="106">
        <f t="shared" si="32"/>
        <v>90.625</v>
      </c>
      <c r="BL16" s="102">
        <f t="shared" si="33"/>
        <v>-45</v>
      </c>
      <c r="BM16" s="103">
        <v>1108.28025477707</v>
      </c>
      <c r="BN16" s="102">
        <v>3264.0740740740739</v>
      </c>
      <c r="BO16" s="104">
        <f t="shared" si="34"/>
        <v>294.51702852277566</v>
      </c>
      <c r="BP16" s="102">
        <v>16</v>
      </c>
      <c r="BQ16" s="102">
        <v>5</v>
      </c>
      <c r="BR16" s="106">
        <f t="shared" si="35"/>
        <v>31.25</v>
      </c>
      <c r="BS16" s="102">
        <f t="shared" si="36"/>
        <v>-11</v>
      </c>
      <c r="BT16" s="102">
        <v>4049.38</v>
      </c>
      <c r="BU16" s="102">
        <v>5269.2</v>
      </c>
      <c r="BV16" s="106">
        <f t="shared" si="37"/>
        <v>130.12362386340624</v>
      </c>
      <c r="BW16" s="102">
        <f t="shared" si="38"/>
        <v>1219.8199999999997</v>
      </c>
    </row>
    <row r="17" spans="1:75" s="156" customFormat="1" ht="18" customHeight="1" x14ac:dyDescent="0.25">
      <c r="A17" s="98" t="s">
        <v>124</v>
      </c>
      <c r="B17" s="115">
        <v>2379</v>
      </c>
      <c r="C17" s="115">
        <v>2324</v>
      </c>
      <c r="D17" s="101">
        <f t="shared" si="1"/>
        <v>97.688104245481298</v>
      </c>
      <c r="E17" s="100">
        <f t="shared" si="2"/>
        <v>-55</v>
      </c>
      <c r="F17" s="102">
        <v>1648</v>
      </c>
      <c r="G17" s="103">
        <v>1663</v>
      </c>
      <c r="H17" s="104">
        <f t="shared" si="3"/>
        <v>100.91019417475728</v>
      </c>
      <c r="I17" s="102">
        <f t="shared" si="4"/>
        <v>15</v>
      </c>
      <c r="J17" s="102">
        <v>1041</v>
      </c>
      <c r="K17" s="102">
        <v>1007</v>
      </c>
      <c r="L17" s="104">
        <f t="shared" si="5"/>
        <v>96.733909702209402</v>
      </c>
      <c r="M17" s="102">
        <f t="shared" si="6"/>
        <v>-34</v>
      </c>
      <c r="N17" s="102">
        <v>814</v>
      </c>
      <c r="O17" s="102">
        <v>745</v>
      </c>
      <c r="P17" s="104">
        <f t="shared" si="7"/>
        <v>91.523341523341529</v>
      </c>
      <c r="Q17" s="102">
        <f t="shared" si="8"/>
        <v>-69</v>
      </c>
      <c r="R17" s="102">
        <v>394</v>
      </c>
      <c r="S17" s="102">
        <v>317</v>
      </c>
      <c r="T17" s="104">
        <f t="shared" si="9"/>
        <v>80.456852791878177</v>
      </c>
      <c r="U17" s="102">
        <f t="shared" si="10"/>
        <v>-77</v>
      </c>
      <c r="V17" s="104">
        <f t="shared" si="11"/>
        <v>48.402948402948404</v>
      </c>
      <c r="W17" s="104">
        <f t="shared" si="12"/>
        <v>42.550335570469798</v>
      </c>
      <c r="X17" s="104">
        <f t="shared" si="13"/>
        <v>-5.8526128324786058</v>
      </c>
      <c r="Y17" s="102">
        <v>143</v>
      </c>
      <c r="Z17" s="102">
        <v>184</v>
      </c>
      <c r="AA17" s="106">
        <f t="shared" si="14"/>
        <v>128.67132867132867</v>
      </c>
      <c r="AB17" s="102">
        <f t="shared" si="15"/>
        <v>41</v>
      </c>
      <c r="AC17" s="102">
        <v>3300</v>
      </c>
      <c r="AD17" s="102">
        <v>2943</v>
      </c>
      <c r="AE17" s="106">
        <f t="shared" si="16"/>
        <v>89.181818181818187</v>
      </c>
      <c r="AF17" s="102">
        <f t="shared" si="17"/>
        <v>-357</v>
      </c>
      <c r="AG17" s="102">
        <v>1639</v>
      </c>
      <c r="AH17" s="103">
        <v>1583</v>
      </c>
      <c r="AI17" s="106">
        <f t="shared" si="18"/>
        <v>53.813300793166562</v>
      </c>
      <c r="AJ17" s="102">
        <f t="shared" si="19"/>
        <v>-757</v>
      </c>
      <c r="AK17" s="102">
        <v>1007</v>
      </c>
      <c r="AL17" s="102">
        <v>882</v>
      </c>
      <c r="AM17" s="106">
        <f t="shared" si="20"/>
        <v>157.19960278053625</v>
      </c>
      <c r="AN17" s="102">
        <f t="shared" si="21"/>
        <v>576</v>
      </c>
      <c r="AO17" s="102">
        <v>62</v>
      </c>
      <c r="AP17" s="102">
        <v>32</v>
      </c>
      <c r="AQ17" s="106">
        <f t="shared" si="22"/>
        <v>51.612903225806448</v>
      </c>
      <c r="AR17" s="102">
        <f t="shared" si="23"/>
        <v>-30</v>
      </c>
      <c r="AS17" s="109">
        <v>187</v>
      </c>
      <c r="AT17" s="109">
        <v>203</v>
      </c>
      <c r="AU17" s="110">
        <f t="shared" si="24"/>
        <v>108.55614973262031</v>
      </c>
      <c r="AV17" s="109">
        <f t="shared" si="25"/>
        <v>16</v>
      </c>
      <c r="AW17" s="111">
        <v>816</v>
      </c>
      <c r="AX17" s="102">
        <v>820</v>
      </c>
      <c r="AY17" s="106">
        <f t="shared" si="26"/>
        <v>100.49019607843137</v>
      </c>
      <c r="AZ17" s="102">
        <f t="shared" si="27"/>
        <v>4</v>
      </c>
      <c r="BA17" s="102">
        <v>947</v>
      </c>
      <c r="BB17" s="102">
        <v>716</v>
      </c>
      <c r="BC17" s="106">
        <f t="shared" si="28"/>
        <v>75.607180570221757</v>
      </c>
      <c r="BD17" s="102">
        <f t="shared" si="29"/>
        <v>-231</v>
      </c>
      <c r="BE17" s="102">
        <v>656</v>
      </c>
      <c r="BF17" s="102">
        <v>655</v>
      </c>
      <c r="BG17" s="106">
        <f t="shared" si="30"/>
        <v>99.847560975609767</v>
      </c>
      <c r="BH17" s="102">
        <f t="shared" si="31"/>
        <v>-1</v>
      </c>
      <c r="BI17" s="102">
        <v>564</v>
      </c>
      <c r="BJ17" s="102">
        <v>545</v>
      </c>
      <c r="BK17" s="106">
        <f t="shared" si="32"/>
        <v>96.63120567375887</v>
      </c>
      <c r="BL17" s="102">
        <f t="shared" si="33"/>
        <v>-19</v>
      </c>
      <c r="BM17" s="103">
        <v>433.56643356643355</v>
      </c>
      <c r="BN17" s="102">
        <v>2110.9137055837564</v>
      </c>
      <c r="BO17" s="104">
        <f t="shared" si="34"/>
        <v>486.872032094318</v>
      </c>
      <c r="BP17" s="102">
        <v>14</v>
      </c>
      <c r="BQ17" s="102">
        <v>3</v>
      </c>
      <c r="BR17" s="106">
        <f t="shared" si="35"/>
        <v>21.428571428571427</v>
      </c>
      <c r="BS17" s="102">
        <f t="shared" si="36"/>
        <v>-11</v>
      </c>
      <c r="BT17" s="102">
        <v>4498.29</v>
      </c>
      <c r="BU17" s="102">
        <v>4432</v>
      </c>
      <c r="BV17" s="106">
        <f t="shared" si="37"/>
        <v>98.526328893868566</v>
      </c>
      <c r="BW17" s="102">
        <f t="shared" si="38"/>
        <v>-66.289999999999964</v>
      </c>
    </row>
    <row r="18" spans="1:75" s="156" customFormat="1" ht="18" customHeight="1" x14ac:dyDescent="0.25">
      <c r="A18" s="98" t="s">
        <v>125</v>
      </c>
      <c r="B18" s="115">
        <v>1738</v>
      </c>
      <c r="C18" s="115">
        <v>1942</v>
      </c>
      <c r="D18" s="101">
        <f t="shared" si="1"/>
        <v>111.73762945914845</v>
      </c>
      <c r="E18" s="100">
        <f t="shared" si="2"/>
        <v>204</v>
      </c>
      <c r="F18" s="102">
        <v>1195</v>
      </c>
      <c r="G18" s="103">
        <v>1272</v>
      </c>
      <c r="H18" s="104">
        <f t="shared" si="3"/>
        <v>106.44351464435147</v>
      </c>
      <c r="I18" s="102">
        <f t="shared" si="4"/>
        <v>77</v>
      </c>
      <c r="J18" s="102">
        <v>835</v>
      </c>
      <c r="K18" s="102">
        <v>834</v>
      </c>
      <c r="L18" s="104">
        <f t="shared" si="5"/>
        <v>99.880239520958085</v>
      </c>
      <c r="M18" s="102">
        <f t="shared" si="6"/>
        <v>-1</v>
      </c>
      <c r="N18" s="102">
        <v>910</v>
      </c>
      <c r="O18" s="102">
        <v>1005</v>
      </c>
      <c r="P18" s="104">
        <f t="shared" si="7"/>
        <v>110.43956043956045</v>
      </c>
      <c r="Q18" s="102">
        <f t="shared" si="8"/>
        <v>95</v>
      </c>
      <c r="R18" s="102">
        <v>511</v>
      </c>
      <c r="S18" s="102">
        <v>599</v>
      </c>
      <c r="T18" s="104">
        <f t="shared" si="9"/>
        <v>117.2211350293542</v>
      </c>
      <c r="U18" s="102">
        <f t="shared" si="10"/>
        <v>88</v>
      </c>
      <c r="V18" s="104">
        <f t="shared" si="11"/>
        <v>56.153846153846153</v>
      </c>
      <c r="W18" s="104">
        <f t="shared" si="12"/>
        <v>59.601990049751244</v>
      </c>
      <c r="X18" s="104">
        <f t="shared" si="13"/>
        <v>3.4481438959050905</v>
      </c>
      <c r="Y18" s="102">
        <v>110</v>
      </c>
      <c r="Z18" s="102">
        <v>111</v>
      </c>
      <c r="AA18" s="106">
        <f t="shared" si="14"/>
        <v>100.90909090909091</v>
      </c>
      <c r="AB18" s="102">
        <f t="shared" si="15"/>
        <v>1</v>
      </c>
      <c r="AC18" s="102">
        <v>3007</v>
      </c>
      <c r="AD18" s="102">
        <v>3647</v>
      </c>
      <c r="AE18" s="106">
        <f t="shared" si="16"/>
        <v>121.28367143332224</v>
      </c>
      <c r="AF18" s="102">
        <f t="shared" si="17"/>
        <v>640</v>
      </c>
      <c r="AG18" s="102">
        <v>1164</v>
      </c>
      <c r="AH18" s="103">
        <v>1268</v>
      </c>
      <c r="AI18" s="106">
        <f t="shared" si="18"/>
        <v>94.415807560137452</v>
      </c>
      <c r="AJ18" s="102">
        <f t="shared" si="19"/>
        <v>-65</v>
      </c>
      <c r="AK18" s="102">
        <v>793</v>
      </c>
      <c r="AL18" s="102">
        <v>1099</v>
      </c>
      <c r="AM18" s="106">
        <f t="shared" si="20"/>
        <v>159.89911727616646</v>
      </c>
      <c r="AN18" s="102">
        <f t="shared" si="21"/>
        <v>475</v>
      </c>
      <c r="AO18" s="102">
        <v>125</v>
      </c>
      <c r="AP18" s="102">
        <v>126</v>
      </c>
      <c r="AQ18" s="106">
        <f t="shared" si="22"/>
        <v>100.8</v>
      </c>
      <c r="AR18" s="102">
        <f t="shared" si="23"/>
        <v>1</v>
      </c>
      <c r="AS18" s="109">
        <v>222</v>
      </c>
      <c r="AT18" s="109">
        <v>243</v>
      </c>
      <c r="AU18" s="110">
        <f t="shared" si="24"/>
        <v>109.45945945945945</v>
      </c>
      <c r="AV18" s="109">
        <f t="shared" si="25"/>
        <v>21</v>
      </c>
      <c r="AW18" s="111">
        <v>1028</v>
      </c>
      <c r="AX18" s="102">
        <v>1030</v>
      </c>
      <c r="AY18" s="106">
        <f t="shared" si="26"/>
        <v>100.19455252918289</v>
      </c>
      <c r="AZ18" s="102">
        <f t="shared" si="27"/>
        <v>2</v>
      </c>
      <c r="BA18" s="102">
        <v>446</v>
      </c>
      <c r="BB18" s="102">
        <v>487</v>
      </c>
      <c r="BC18" s="106">
        <f t="shared" si="28"/>
        <v>109.19282511210761</v>
      </c>
      <c r="BD18" s="102">
        <f t="shared" si="29"/>
        <v>41</v>
      </c>
      <c r="BE18" s="102">
        <v>438</v>
      </c>
      <c r="BF18" s="102">
        <v>440</v>
      </c>
      <c r="BG18" s="106">
        <f t="shared" si="30"/>
        <v>100.4566210045662</v>
      </c>
      <c r="BH18" s="102">
        <f t="shared" si="31"/>
        <v>2</v>
      </c>
      <c r="BI18" s="102">
        <v>398</v>
      </c>
      <c r="BJ18" s="102">
        <v>384</v>
      </c>
      <c r="BK18" s="106">
        <f t="shared" si="32"/>
        <v>96.482412060301499</v>
      </c>
      <c r="BL18" s="102">
        <f t="shared" si="33"/>
        <v>-14</v>
      </c>
      <c r="BM18" s="103">
        <v>890.90909090909088</v>
      </c>
      <c r="BN18" s="102">
        <v>3768.4745762711864</v>
      </c>
      <c r="BO18" s="104">
        <f t="shared" si="34"/>
        <v>422.99204427533726</v>
      </c>
      <c r="BP18" s="102">
        <v>5</v>
      </c>
      <c r="BQ18" s="102">
        <v>6</v>
      </c>
      <c r="BR18" s="106">
        <f t="shared" si="35"/>
        <v>120</v>
      </c>
      <c r="BS18" s="102">
        <f t="shared" si="36"/>
        <v>1</v>
      </c>
      <c r="BT18" s="102">
        <v>4573.2</v>
      </c>
      <c r="BU18" s="102">
        <v>5032.33</v>
      </c>
      <c r="BV18" s="106">
        <f t="shared" si="37"/>
        <v>110.03957841336482</v>
      </c>
      <c r="BW18" s="102">
        <f t="shared" si="38"/>
        <v>459.13000000000011</v>
      </c>
    </row>
    <row r="19" spans="1:75" s="156" customFormat="1" ht="18" customHeight="1" x14ac:dyDescent="0.25">
      <c r="A19" s="98" t="s">
        <v>126</v>
      </c>
      <c r="B19" s="115">
        <v>4017</v>
      </c>
      <c r="C19" s="115">
        <v>4007</v>
      </c>
      <c r="D19" s="101">
        <f t="shared" si="1"/>
        <v>99.751058003485198</v>
      </c>
      <c r="E19" s="100">
        <f t="shared" si="2"/>
        <v>-10</v>
      </c>
      <c r="F19" s="102">
        <v>2482</v>
      </c>
      <c r="G19" s="103">
        <v>2386</v>
      </c>
      <c r="H19" s="104">
        <f t="shared" si="3"/>
        <v>96.132151490733278</v>
      </c>
      <c r="I19" s="102">
        <f t="shared" si="4"/>
        <v>-96</v>
      </c>
      <c r="J19" s="102">
        <v>1638</v>
      </c>
      <c r="K19" s="102">
        <v>1601</v>
      </c>
      <c r="L19" s="104">
        <f t="shared" si="5"/>
        <v>97.741147741147742</v>
      </c>
      <c r="M19" s="102">
        <f t="shared" si="6"/>
        <v>-37</v>
      </c>
      <c r="N19" s="102">
        <v>2223</v>
      </c>
      <c r="O19" s="102">
        <v>2239</v>
      </c>
      <c r="P19" s="104">
        <f t="shared" si="7"/>
        <v>100.71974808816915</v>
      </c>
      <c r="Q19" s="102">
        <f t="shared" si="8"/>
        <v>16</v>
      </c>
      <c r="R19" s="102">
        <v>1423</v>
      </c>
      <c r="S19" s="102">
        <v>1438</v>
      </c>
      <c r="T19" s="104">
        <f t="shared" si="9"/>
        <v>101.05411103302882</v>
      </c>
      <c r="U19" s="102">
        <f t="shared" si="10"/>
        <v>15</v>
      </c>
      <c r="V19" s="104">
        <f t="shared" si="11"/>
        <v>64.012595591542961</v>
      </c>
      <c r="W19" s="104">
        <f t="shared" si="12"/>
        <v>64.22510049129076</v>
      </c>
      <c r="X19" s="104">
        <f t="shared" si="13"/>
        <v>0.21250489974779896</v>
      </c>
      <c r="Y19" s="102">
        <v>217</v>
      </c>
      <c r="Z19" s="102">
        <v>260</v>
      </c>
      <c r="AA19" s="106">
        <f t="shared" si="14"/>
        <v>119.81566820276497</v>
      </c>
      <c r="AB19" s="102">
        <f t="shared" si="15"/>
        <v>43</v>
      </c>
      <c r="AC19" s="102">
        <v>7846</v>
      </c>
      <c r="AD19" s="102">
        <v>7755</v>
      </c>
      <c r="AE19" s="106">
        <f t="shared" si="16"/>
        <v>98.840173336732093</v>
      </c>
      <c r="AF19" s="102">
        <f t="shared" si="17"/>
        <v>-91</v>
      </c>
      <c r="AG19" s="102">
        <v>2461</v>
      </c>
      <c r="AH19" s="103">
        <v>2354</v>
      </c>
      <c r="AI19" s="106">
        <f t="shared" si="18"/>
        <v>133.11661926046324</v>
      </c>
      <c r="AJ19" s="102">
        <f t="shared" si="19"/>
        <v>815</v>
      </c>
      <c r="AK19" s="102">
        <v>3284</v>
      </c>
      <c r="AL19" s="102">
        <v>3276</v>
      </c>
      <c r="AM19" s="106">
        <f t="shared" si="20"/>
        <v>71.680876979293544</v>
      </c>
      <c r="AN19" s="102">
        <f t="shared" si="21"/>
        <v>-930</v>
      </c>
      <c r="AO19" s="102">
        <v>298</v>
      </c>
      <c r="AP19" s="102">
        <v>280</v>
      </c>
      <c r="AQ19" s="106">
        <f t="shared" si="22"/>
        <v>93.959731543624159</v>
      </c>
      <c r="AR19" s="102">
        <f t="shared" si="23"/>
        <v>-18</v>
      </c>
      <c r="AS19" s="109">
        <v>539</v>
      </c>
      <c r="AT19" s="109">
        <v>586</v>
      </c>
      <c r="AU19" s="110">
        <f t="shared" si="24"/>
        <v>108.71985157699444</v>
      </c>
      <c r="AV19" s="109">
        <f t="shared" si="25"/>
        <v>47</v>
      </c>
      <c r="AW19" s="111">
        <v>2294</v>
      </c>
      <c r="AX19" s="102">
        <v>2350</v>
      </c>
      <c r="AY19" s="106">
        <f t="shared" si="26"/>
        <v>102.4411508282476</v>
      </c>
      <c r="AZ19" s="102">
        <f t="shared" si="27"/>
        <v>56</v>
      </c>
      <c r="BA19" s="102">
        <v>845</v>
      </c>
      <c r="BB19" s="102">
        <v>832</v>
      </c>
      <c r="BC19" s="106">
        <f t="shared" si="28"/>
        <v>98.461538461538467</v>
      </c>
      <c r="BD19" s="102">
        <f t="shared" si="29"/>
        <v>-13</v>
      </c>
      <c r="BE19" s="102">
        <v>785</v>
      </c>
      <c r="BF19" s="102">
        <v>779</v>
      </c>
      <c r="BG19" s="106">
        <f t="shared" si="30"/>
        <v>99.235668789808912</v>
      </c>
      <c r="BH19" s="102">
        <f t="shared" si="31"/>
        <v>-6</v>
      </c>
      <c r="BI19" s="102">
        <v>706</v>
      </c>
      <c r="BJ19" s="102">
        <v>710</v>
      </c>
      <c r="BK19" s="106">
        <f t="shared" si="32"/>
        <v>100.56657223796034</v>
      </c>
      <c r="BL19" s="102">
        <f t="shared" si="33"/>
        <v>4</v>
      </c>
      <c r="BM19" s="103">
        <v>1373.2718894009217</v>
      </c>
      <c r="BN19" s="102">
        <v>2596.0138648180241</v>
      </c>
      <c r="BO19" s="104">
        <f t="shared" si="34"/>
        <v>189.03859351191653</v>
      </c>
      <c r="BP19" s="102">
        <v>54</v>
      </c>
      <c r="BQ19" s="102">
        <v>55</v>
      </c>
      <c r="BR19" s="106">
        <f t="shared" si="35"/>
        <v>101.85185185185186</v>
      </c>
      <c r="BS19" s="102">
        <f t="shared" si="36"/>
        <v>1</v>
      </c>
      <c r="BT19" s="102">
        <v>4336.7</v>
      </c>
      <c r="BU19" s="102">
        <v>5257.41</v>
      </c>
      <c r="BV19" s="106">
        <f t="shared" si="37"/>
        <v>121.23065925703875</v>
      </c>
      <c r="BW19" s="102">
        <f t="shared" si="38"/>
        <v>920.71</v>
      </c>
    </row>
    <row r="20" spans="1:75" s="157" customFormat="1" ht="18" customHeight="1" x14ac:dyDescent="0.25">
      <c r="A20" s="98" t="s">
        <v>127</v>
      </c>
      <c r="B20" s="115">
        <v>1925</v>
      </c>
      <c r="C20" s="115">
        <v>1887</v>
      </c>
      <c r="D20" s="101">
        <f t="shared" si="1"/>
        <v>98.025974025974023</v>
      </c>
      <c r="E20" s="100">
        <f t="shared" si="2"/>
        <v>-38</v>
      </c>
      <c r="F20" s="102">
        <v>1062</v>
      </c>
      <c r="G20" s="103">
        <v>1038</v>
      </c>
      <c r="H20" s="104">
        <f t="shared" si="3"/>
        <v>97.740112994350284</v>
      </c>
      <c r="I20" s="102">
        <f t="shared" si="4"/>
        <v>-24</v>
      </c>
      <c r="J20" s="102">
        <v>760</v>
      </c>
      <c r="K20" s="102">
        <v>679</v>
      </c>
      <c r="L20" s="104">
        <f t="shared" si="5"/>
        <v>89.34210526315789</v>
      </c>
      <c r="M20" s="102">
        <f t="shared" si="6"/>
        <v>-81</v>
      </c>
      <c r="N20" s="102">
        <v>1028</v>
      </c>
      <c r="O20" s="102">
        <v>946</v>
      </c>
      <c r="P20" s="104">
        <f t="shared" si="7"/>
        <v>92.023346303501938</v>
      </c>
      <c r="Q20" s="102">
        <f t="shared" si="8"/>
        <v>-82</v>
      </c>
      <c r="R20" s="102">
        <v>635</v>
      </c>
      <c r="S20" s="102">
        <v>596</v>
      </c>
      <c r="T20" s="104">
        <f t="shared" si="9"/>
        <v>93.858267716535437</v>
      </c>
      <c r="U20" s="102">
        <f t="shared" si="10"/>
        <v>-39</v>
      </c>
      <c r="V20" s="104">
        <f t="shared" si="11"/>
        <v>61.770428015564207</v>
      </c>
      <c r="W20" s="104">
        <f t="shared" si="12"/>
        <v>63.002114164904867</v>
      </c>
      <c r="X20" s="104">
        <f t="shared" si="13"/>
        <v>1.2316861493406606</v>
      </c>
      <c r="Y20" s="102">
        <v>77</v>
      </c>
      <c r="Z20" s="102">
        <v>110</v>
      </c>
      <c r="AA20" s="106">
        <f t="shared" si="14"/>
        <v>142.85714285714286</v>
      </c>
      <c r="AB20" s="102">
        <f t="shared" si="15"/>
        <v>33</v>
      </c>
      <c r="AC20" s="102">
        <v>3797</v>
      </c>
      <c r="AD20" s="102">
        <v>4023</v>
      </c>
      <c r="AE20" s="106">
        <f t="shared" si="16"/>
        <v>105.95206742164866</v>
      </c>
      <c r="AF20" s="102">
        <f t="shared" si="17"/>
        <v>226</v>
      </c>
      <c r="AG20" s="102">
        <v>1050</v>
      </c>
      <c r="AH20" s="103">
        <v>1037</v>
      </c>
      <c r="AI20" s="106">
        <f t="shared" si="18"/>
        <v>186.76190476190476</v>
      </c>
      <c r="AJ20" s="102">
        <f t="shared" si="19"/>
        <v>911</v>
      </c>
      <c r="AK20" s="102">
        <v>1472</v>
      </c>
      <c r="AL20" s="102">
        <v>1961</v>
      </c>
      <c r="AM20" s="106">
        <f t="shared" si="20"/>
        <v>70.448369565217391</v>
      </c>
      <c r="AN20" s="102">
        <f t="shared" si="21"/>
        <v>-435</v>
      </c>
      <c r="AO20" s="102">
        <v>165</v>
      </c>
      <c r="AP20" s="102">
        <v>179</v>
      </c>
      <c r="AQ20" s="106">
        <f t="shared" si="22"/>
        <v>108.4848484848485</v>
      </c>
      <c r="AR20" s="102">
        <f t="shared" si="23"/>
        <v>14</v>
      </c>
      <c r="AS20" s="109">
        <v>193</v>
      </c>
      <c r="AT20" s="109">
        <v>202</v>
      </c>
      <c r="AU20" s="110">
        <f t="shared" si="24"/>
        <v>104.66321243523315</v>
      </c>
      <c r="AV20" s="109">
        <f t="shared" si="25"/>
        <v>9</v>
      </c>
      <c r="AW20" s="111">
        <v>1149</v>
      </c>
      <c r="AX20" s="102">
        <v>1057</v>
      </c>
      <c r="AY20" s="106">
        <f t="shared" si="26"/>
        <v>91.993037423846829</v>
      </c>
      <c r="AZ20" s="102">
        <f t="shared" si="27"/>
        <v>-92</v>
      </c>
      <c r="BA20" s="102">
        <v>543</v>
      </c>
      <c r="BB20" s="102">
        <v>609</v>
      </c>
      <c r="BC20" s="106">
        <f t="shared" si="28"/>
        <v>112.15469613259668</v>
      </c>
      <c r="BD20" s="102">
        <f t="shared" si="29"/>
        <v>66</v>
      </c>
      <c r="BE20" s="102">
        <v>359</v>
      </c>
      <c r="BF20" s="102">
        <v>407</v>
      </c>
      <c r="BG20" s="106">
        <f t="shared" si="30"/>
        <v>113.37047353760445</v>
      </c>
      <c r="BH20" s="102">
        <f t="shared" si="31"/>
        <v>48</v>
      </c>
      <c r="BI20" s="102">
        <v>349</v>
      </c>
      <c r="BJ20" s="102">
        <v>353</v>
      </c>
      <c r="BK20" s="106">
        <f t="shared" si="32"/>
        <v>101.14613180515759</v>
      </c>
      <c r="BL20" s="102">
        <f t="shared" si="33"/>
        <v>4</v>
      </c>
      <c r="BM20" s="103">
        <v>1818.1818181818182</v>
      </c>
      <c r="BN20" s="102">
        <v>3958.4821428571427</v>
      </c>
      <c r="BO20" s="104">
        <f t="shared" si="34"/>
        <v>217.71651785714283</v>
      </c>
      <c r="BP20" s="102">
        <v>18</v>
      </c>
      <c r="BQ20" s="102">
        <v>18</v>
      </c>
      <c r="BR20" s="106">
        <f t="shared" si="35"/>
        <v>100</v>
      </c>
      <c r="BS20" s="102">
        <f t="shared" si="36"/>
        <v>0</v>
      </c>
      <c r="BT20" s="102">
        <v>4508.67</v>
      </c>
      <c r="BU20" s="102">
        <v>4573.67</v>
      </c>
      <c r="BV20" s="106">
        <f t="shared" si="37"/>
        <v>101.44166683301283</v>
      </c>
      <c r="BW20" s="102">
        <f t="shared" si="38"/>
        <v>65</v>
      </c>
    </row>
    <row r="21" spans="1:75" s="156" customFormat="1" ht="18" customHeight="1" x14ac:dyDescent="0.25">
      <c r="A21" s="98" t="s">
        <v>128</v>
      </c>
      <c r="B21" s="115">
        <v>935</v>
      </c>
      <c r="C21" s="115">
        <v>882</v>
      </c>
      <c r="D21" s="101">
        <f t="shared" si="1"/>
        <v>94.331550802139049</v>
      </c>
      <c r="E21" s="100">
        <f t="shared" si="2"/>
        <v>-53</v>
      </c>
      <c r="F21" s="102">
        <v>536</v>
      </c>
      <c r="G21" s="103">
        <v>524</v>
      </c>
      <c r="H21" s="104">
        <f t="shared" si="3"/>
        <v>97.761194029850756</v>
      </c>
      <c r="I21" s="102">
        <f t="shared" si="4"/>
        <v>-12</v>
      </c>
      <c r="J21" s="102">
        <v>334</v>
      </c>
      <c r="K21" s="102">
        <v>328</v>
      </c>
      <c r="L21" s="104">
        <f t="shared" si="5"/>
        <v>98.203592814371248</v>
      </c>
      <c r="M21" s="102">
        <f t="shared" si="6"/>
        <v>-6</v>
      </c>
      <c r="N21" s="102">
        <v>519</v>
      </c>
      <c r="O21" s="102">
        <v>441</v>
      </c>
      <c r="P21" s="104">
        <f t="shared" si="7"/>
        <v>84.971098265895947</v>
      </c>
      <c r="Q21" s="102">
        <f t="shared" si="8"/>
        <v>-78</v>
      </c>
      <c r="R21" s="102">
        <v>339</v>
      </c>
      <c r="S21" s="102">
        <v>257</v>
      </c>
      <c r="T21" s="104">
        <f t="shared" si="9"/>
        <v>75.811209439528028</v>
      </c>
      <c r="U21" s="102">
        <f t="shared" si="10"/>
        <v>-82</v>
      </c>
      <c r="V21" s="104">
        <f t="shared" si="11"/>
        <v>65.317919075144502</v>
      </c>
      <c r="W21" s="104">
        <f t="shared" si="12"/>
        <v>58.276643990929713</v>
      </c>
      <c r="X21" s="104">
        <f t="shared" si="13"/>
        <v>-7.0412750842147886</v>
      </c>
      <c r="Y21" s="102">
        <v>62</v>
      </c>
      <c r="Z21" s="102">
        <v>53</v>
      </c>
      <c r="AA21" s="106">
        <f t="shared" si="14"/>
        <v>85.483870967741936</v>
      </c>
      <c r="AB21" s="102">
        <f t="shared" si="15"/>
        <v>-9</v>
      </c>
      <c r="AC21" s="102">
        <v>1949</v>
      </c>
      <c r="AD21" s="102">
        <v>1940</v>
      </c>
      <c r="AE21" s="106">
        <f t="shared" si="16"/>
        <v>99.5382247306311</v>
      </c>
      <c r="AF21" s="102">
        <f t="shared" si="17"/>
        <v>-9</v>
      </c>
      <c r="AG21" s="102">
        <v>531</v>
      </c>
      <c r="AH21" s="103">
        <v>515</v>
      </c>
      <c r="AI21" s="106">
        <f t="shared" si="18"/>
        <v>111.48775894538608</v>
      </c>
      <c r="AJ21" s="102">
        <f t="shared" si="19"/>
        <v>61</v>
      </c>
      <c r="AK21" s="102">
        <v>573</v>
      </c>
      <c r="AL21" s="102">
        <v>592</v>
      </c>
      <c r="AM21" s="106">
        <f t="shared" si="20"/>
        <v>89.877835951134372</v>
      </c>
      <c r="AN21" s="102">
        <f t="shared" si="21"/>
        <v>-58</v>
      </c>
      <c r="AO21" s="102">
        <v>58</v>
      </c>
      <c r="AP21" s="102">
        <v>50</v>
      </c>
      <c r="AQ21" s="106">
        <f t="shared" si="22"/>
        <v>86.206896551724128</v>
      </c>
      <c r="AR21" s="102">
        <f t="shared" si="23"/>
        <v>-8</v>
      </c>
      <c r="AS21" s="109">
        <v>141</v>
      </c>
      <c r="AT21" s="109">
        <v>113</v>
      </c>
      <c r="AU21" s="110">
        <f t="shared" si="24"/>
        <v>80.141843971631204</v>
      </c>
      <c r="AV21" s="109">
        <f t="shared" si="25"/>
        <v>-28</v>
      </c>
      <c r="AW21" s="111">
        <v>499</v>
      </c>
      <c r="AX21" s="102">
        <v>428</v>
      </c>
      <c r="AY21" s="106">
        <f t="shared" si="26"/>
        <v>85.771543086172343</v>
      </c>
      <c r="AZ21" s="102">
        <f t="shared" si="27"/>
        <v>-71</v>
      </c>
      <c r="BA21" s="102">
        <v>244</v>
      </c>
      <c r="BB21" s="102">
        <v>272</v>
      </c>
      <c r="BC21" s="106">
        <f t="shared" si="28"/>
        <v>111.47540983606557</v>
      </c>
      <c r="BD21" s="102">
        <f t="shared" si="29"/>
        <v>28</v>
      </c>
      <c r="BE21" s="102">
        <v>196</v>
      </c>
      <c r="BF21" s="102">
        <v>182</v>
      </c>
      <c r="BG21" s="106">
        <f t="shared" si="30"/>
        <v>92.857142857142861</v>
      </c>
      <c r="BH21" s="102">
        <f t="shared" si="31"/>
        <v>-14</v>
      </c>
      <c r="BI21" s="102">
        <v>179</v>
      </c>
      <c r="BJ21" s="102">
        <v>157</v>
      </c>
      <c r="BK21" s="106">
        <f t="shared" si="32"/>
        <v>87.709497206703915</v>
      </c>
      <c r="BL21" s="102">
        <f t="shared" si="33"/>
        <v>-22</v>
      </c>
      <c r="BM21" s="103">
        <v>935.48387096774195</v>
      </c>
      <c r="BN21" s="102">
        <v>3419.3798449612405</v>
      </c>
      <c r="BO21" s="104">
        <f t="shared" si="34"/>
        <v>365.51991446137396</v>
      </c>
      <c r="BP21" s="102">
        <v>2</v>
      </c>
      <c r="BQ21" s="102">
        <v>0</v>
      </c>
      <c r="BR21" s="106">
        <f t="shared" si="35"/>
        <v>0</v>
      </c>
      <c r="BS21" s="102">
        <f t="shared" si="36"/>
        <v>-2</v>
      </c>
      <c r="BT21" s="102">
        <v>4786.5</v>
      </c>
      <c r="BU21" s="102">
        <v>0</v>
      </c>
      <c r="BV21" s="106">
        <f t="shared" si="37"/>
        <v>0</v>
      </c>
      <c r="BW21" s="102">
        <f t="shared" si="38"/>
        <v>-4786.5</v>
      </c>
    </row>
    <row r="22" spans="1:75" s="156" customFormat="1" ht="18" customHeight="1" x14ac:dyDescent="0.25">
      <c r="A22" s="98" t="s">
        <v>129</v>
      </c>
      <c r="B22" s="115">
        <v>2081</v>
      </c>
      <c r="C22" s="115">
        <v>2288</v>
      </c>
      <c r="D22" s="101">
        <f t="shared" si="1"/>
        <v>109.94714079769341</v>
      </c>
      <c r="E22" s="100">
        <f t="shared" si="2"/>
        <v>207</v>
      </c>
      <c r="F22" s="102">
        <v>1355</v>
      </c>
      <c r="G22" s="103">
        <v>1461</v>
      </c>
      <c r="H22" s="104">
        <f t="shared" si="3"/>
        <v>107.82287822878229</v>
      </c>
      <c r="I22" s="102">
        <f t="shared" si="4"/>
        <v>106</v>
      </c>
      <c r="J22" s="102">
        <v>887</v>
      </c>
      <c r="K22" s="102">
        <v>885</v>
      </c>
      <c r="L22" s="104">
        <f t="shared" si="5"/>
        <v>99.774520856820743</v>
      </c>
      <c r="M22" s="102">
        <f t="shared" si="6"/>
        <v>-2</v>
      </c>
      <c r="N22" s="102">
        <v>1058</v>
      </c>
      <c r="O22" s="102">
        <v>1160</v>
      </c>
      <c r="P22" s="104">
        <f t="shared" si="7"/>
        <v>109.64083175803403</v>
      </c>
      <c r="Q22" s="102">
        <f t="shared" si="8"/>
        <v>102</v>
      </c>
      <c r="R22" s="102">
        <v>623</v>
      </c>
      <c r="S22" s="102">
        <v>663</v>
      </c>
      <c r="T22" s="104">
        <f t="shared" si="9"/>
        <v>106.42054574638844</v>
      </c>
      <c r="U22" s="102">
        <f t="shared" si="10"/>
        <v>40</v>
      </c>
      <c r="V22" s="104">
        <f t="shared" si="11"/>
        <v>58.884688090737235</v>
      </c>
      <c r="W22" s="104">
        <f t="shared" si="12"/>
        <v>57.155172413793096</v>
      </c>
      <c r="X22" s="104">
        <f t="shared" si="13"/>
        <v>-1.7295156769441391</v>
      </c>
      <c r="Y22" s="102">
        <v>76</v>
      </c>
      <c r="Z22" s="102">
        <v>149</v>
      </c>
      <c r="AA22" s="106">
        <f t="shared" si="14"/>
        <v>196.05263157894737</v>
      </c>
      <c r="AB22" s="102">
        <f t="shared" si="15"/>
        <v>73</v>
      </c>
      <c r="AC22" s="102">
        <v>6368</v>
      </c>
      <c r="AD22" s="102">
        <v>6495</v>
      </c>
      <c r="AE22" s="106">
        <f t="shared" si="16"/>
        <v>101.99434673366834</v>
      </c>
      <c r="AF22" s="102">
        <f t="shared" si="17"/>
        <v>127</v>
      </c>
      <c r="AG22" s="102">
        <v>1339</v>
      </c>
      <c r="AH22" s="103">
        <v>1449</v>
      </c>
      <c r="AI22" s="106">
        <f t="shared" si="18"/>
        <v>112.8454070201643</v>
      </c>
      <c r="AJ22" s="102">
        <f t="shared" si="19"/>
        <v>172</v>
      </c>
      <c r="AK22" s="102">
        <v>804</v>
      </c>
      <c r="AL22" s="102">
        <v>1511</v>
      </c>
      <c r="AM22" s="106">
        <f t="shared" si="20"/>
        <v>180.22388059701493</v>
      </c>
      <c r="AN22" s="102">
        <f t="shared" si="21"/>
        <v>645</v>
      </c>
      <c r="AO22" s="102">
        <v>140</v>
      </c>
      <c r="AP22" s="102">
        <v>142</v>
      </c>
      <c r="AQ22" s="106">
        <f t="shared" si="22"/>
        <v>101.42857142857142</v>
      </c>
      <c r="AR22" s="102">
        <f t="shared" si="23"/>
        <v>2</v>
      </c>
      <c r="AS22" s="109">
        <v>242</v>
      </c>
      <c r="AT22" s="109">
        <v>270</v>
      </c>
      <c r="AU22" s="110">
        <f t="shared" si="24"/>
        <v>111.5702479338843</v>
      </c>
      <c r="AV22" s="109">
        <f t="shared" si="25"/>
        <v>28</v>
      </c>
      <c r="AW22" s="111">
        <v>1262</v>
      </c>
      <c r="AX22" s="102">
        <v>1297</v>
      </c>
      <c r="AY22" s="106">
        <f t="shared" si="26"/>
        <v>102.77337559429478</v>
      </c>
      <c r="AZ22" s="102">
        <f t="shared" si="27"/>
        <v>35</v>
      </c>
      <c r="BA22" s="102">
        <v>670</v>
      </c>
      <c r="BB22" s="102">
        <v>714</v>
      </c>
      <c r="BC22" s="106">
        <f t="shared" si="28"/>
        <v>106.56716417910448</v>
      </c>
      <c r="BD22" s="102">
        <f t="shared" si="29"/>
        <v>44</v>
      </c>
      <c r="BE22" s="102">
        <v>576</v>
      </c>
      <c r="BF22" s="102">
        <v>575</v>
      </c>
      <c r="BG22" s="106">
        <f t="shared" si="30"/>
        <v>99.826388888888886</v>
      </c>
      <c r="BH22" s="102">
        <f t="shared" si="31"/>
        <v>-1</v>
      </c>
      <c r="BI22" s="102">
        <v>474</v>
      </c>
      <c r="BJ22" s="102">
        <v>504</v>
      </c>
      <c r="BK22" s="106">
        <f t="shared" si="32"/>
        <v>106.32911392405062</v>
      </c>
      <c r="BL22" s="102">
        <f t="shared" si="33"/>
        <v>30</v>
      </c>
      <c r="BM22" s="103">
        <v>1776.3157894736842</v>
      </c>
      <c r="BN22" s="102">
        <v>3154.8076923076924</v>
      </c>
      <c r="BO22" s="104">
        <f t="shared" si="34"/>
        <v>177.6039886039886</v>
      </c>
      <c r="BP22" s="102">
        <v>16</v>
      </c>
      <c r="BQ22" s="102">
        <v>16</v>
      </c>
      <c r="BR22" s="106">
        <f t="shared" si="35"/>
        <v>100</v>
      </c>
      <c r="BS22" s="102">
        <f t="shared" si="36"/>
        <v>0</v>
      </c>
      <c r="BT22" s="102">
        <v>4461.5</v>
      </c>
      <c r="BU22" s="102">
        <v>4178.0600000000004</v>
      </c>
      <c r="BV22" s="106">
        <f t="shared" si="37"/>
        <v>93.646979715342383</v>
      </c>
      <c r="BW22" s="102">
        <f t="shared" si="38"/>
        <v>-283.4399999999996</v>
      </c>
    </row>
    <row r="23" spans="1:75" s="156" customFormat="1" ht="18" customHeight="1" x14ac:dyDescent="0.25">
      <c r="A23" s="98" t="s">
        <v>130</v>
      </c>
      <c r="B23" s="115">
        <v>1030</v>
      </c>
      <c r="C23" s="115">
        <v>1061</v>
      </c>
      <c r="D23" s="101">
        <f t="shared" si="1"/>
        <v>103.00970873786409</v>
      </c>
      <c r="E23" s="100">
        <f t="shared" si="2"/>
        <v>31</v>
      </c>
      <c r="F23" s="102">
        <v>682</v>
      </c>
      <c r="G23" s="103">
        <v>664</v>
      </c>
      <c r="H23" s="104">
        <f t="shared" si="3"/>
        <v>97.360703812316714</v>
      </c>
      <c r="I23" s="102">
        <f t="shared" si="4"/>
        <v>-18</v>
      </c>
      <c r="J23" s="102">
        <v>454</v>
      </c>
      <c r="K23" s="102">
        <v>400</v>
      </c>
      <c r="L23" s="104">
        <f t="shared" si="5"/>
        <v>88.105726872246692</v>
      </c>
      <c r="M23" s="102">
        <f t="shared" si="6"/>
        <v>-54</v>
      </c>
      <c r="N23" s="102">
        <v>578</v>
      </c>
      <c r="O23" s="102">
        <v>477</v>
      </c>
      <c r="P23" s="104">
        <f t="shared" si="7"/>
        <v>82.525951557093421</v>
      </c>
      <c r="Q23" s="102">
        <f t="shared" si="8"/>
        <v>-101</v>
      </c>
      <c r="R23" s="102">
        <v>223</v>
      </c>
      <c r="S23" s="102">
        <v>231</v>
      </c>
      <c r="T23" s="104">
        <f t="shared" si="9"/>
        <v>103.58744394618836</v>
      </c>
      <c r="U23" s="102">
        <f t="shared" si="10"/>
        <v>8</v>
      </c>
      <c r="V23" s="104">
        <f t="shared" si="11"/>
        <v>38.581314878892734</v>
      </c>
      <c r="W23" s="104">
        <f t="shared" si="12"/>
        <v>48.427672955974842</v>
      </c>
      <c r="X23" s="104">
        <f t="shared" si="13"/>
        <v>9.8463580770821082</v>
      </c>
      <c r="Y23" s="102">
        <v>15</v>
      </c>
      <c r="Z23" s="102">
        <v>72</v>
      </c>
      <c r="AA23" s="106">
        <f t="shared" si="14"/>
        <v>480</v>
      </c>
      <c r="AB23" s="102">
        <f t="shared" si="15"/>
        <v>57</v>
      </c>
      <c r="AC23" s="102">
        <v>1468</v>
      </c>
      <c r="AD23" s="102">
        <v>1381</v>
      </c>
      <c r="AE23" s="106">
        <f t="shared" si="16"/>
        <v>94.073569482288832</v>
      </c>
      <c r="AF23" s="102">
        <f t="shared" si="17"/>
        <v>-87</v>
      </c>
      <c r="AG23" s="102">
        <v>658</v>
      </c>
      <c r="AH23" s="103">
        <v>608</v>
      </c>
      <c r="AI23" s="106">
        <f t="shared" si="18"/>
        <v>50</v>
      </c>
      <c r="AJ23" s="102">
        <f t="shared" si="19"/>
        <v>-329</v>
      </c>
      <c r="AK23" s="102">
        <v>485</v>
      </c>
      <c r="AL23" s="102">
        <v>329</v>
      </c>
      <c r="AM23" s="106">
        <f t="shared" si="20"/>
        <v>125.36082474226804</v>
      </c>
      <c r="AN23" s="102">
        <f t="shared" si="21"/>
        <v>123</v>
      </c>
      <c r="AO23" s="102">
        <v>15</v>
      </c>
      <c r="AP23" s="102">
        <v>22</v>
      </c>
      <c r="AQ23" s="106">
        <f t="shared" si="22"/>
        <v>146.66666666666666</v>
      </c>
      <c r="AR23" s="102">
        <f t="shared" si="23"/>
        <v>7</v>
      </c>
      <c r="AS23" s="109">
        <v>95</v>
      </c>
      <c r="AT23" s="109">
        <v>102</v>
      </c>
      <c r="AU23" s="110">
        <f t="shared" si="24"/>
        <v>107.36842105263158</v>
      </c>
      <c r="AV23" s="109">
        <f t="shared" si="25"/>
        <v>7</v>
      </c>
      <c r="AW23" s="111">
        <v>504</v>
      </c>
      <c r="AX23" s="102">
        <v>390</v>
      </c>
      <c r="AY23" s="106">
        <f t="shared" si="26"/>
        <v>77.38095238095238</v>
      </c>
      <c r="AZ23" s="102">
        <f t="shared" si="27"/>
        <v>-114</v>
      </c>
      <c r="BA23" s="102">
        <v>398</v>
      </c>
      <c r="BB23" s="102">
        <v>396</v>
      </c>
      <c r="BC23" s="106">
        <f t="shared" si="28"/>
        <v>99.497487437185924</v>
      </c>
      <c r="BD23" s="102">
        <f t="shared" si="29"/>
        <v>-2</v>
      </c>
      <c r="BE23" s="102">
        <v>264</v>
      </c>
      <c r="BF23" s="102">
        <v>222</v>
      </c>
      <c r="BG23" s="106">
        <f t="shared" si="30"/>
        <v>84.090909090909093</v>
      </c>
      <c r="BH23" s="102">
        <f t="shared" si="31"/>
        <v>-42</v>
      </c>
      <c r="BI23" s="102">
        <v>222</v>
      </c>
      <c r="BJ23" s="102">
        <v>195</v>
      </c>
      <c r="BK23" s="106">
        <f t="shared" si="32"/>
        <v>87.837837837837839</v>
      </c>
      <c r="BL23" s="102">
        <f t="shared" si="33"/>
        <v>-27</v>
      </c>
      <c r="BM23" s="103">
        <v>1000</v>
      </c>
      <c r="BN23" s="102">
        <v>2146.875</v>
      </c>
      <c r="BO23" s="104">
        <f t="shared" si="34"/>
        <v>214.6875</v>
      </c>
      <c r="BP23" s="102">
        <v>7</v>
      </c>
      <c r="BQ23" s="102">
        <v>2</v>
      </c>
      <c r="BR23" s="106">
        <f t="shared" si="35"/>
        <v>28.571428571428569</v>
      </c>
      <c r="BS23" s="102">
        <f t="shared" si="36"/>
        <v>-5</v>
      </c>
      <c r="BT23" s="102">
        <v>4513.1400000000003</v>
      </c>
      <c r="BU23" s="102">
        <v>4448</v>
      </c>
      <c r="BV23" s="106">
        <f t="shared" si="37"/>
        <v>98.556659000163961</v>
      </c>
      <c r="BW23" s="102">
        <f t="shared" si="38"/>
        <v>-65.140000000000327</v>
      </c>
    </row>
    <row r="24" spans="1:75" s="156" customFormat="1" ht="15.75" customHeight="1" x14ac:dyDescent="0.25">
      <c r="A24" s="98" t="s">
        <v>131</v>
      </c>
      <c r="B24" s="115">
        <v>3004</v>
      </c>
      <c r="C24" s="115">
        <v>3195</v>
      </c>
      <c r="D24" s="101">
        <f t="shared" si="1"/>
        <v>106.35818908122504</v>
      </c>
      <c r="E24" s="100">
        <f t="shared" si="2"/>
        <v>191</v>
      </c>
      <c r="F24" s="102">
        <v>1617</v>
      </c>
      <c r="G24" s="103">
        <v>1634</v>
      </c>
      <c r="H24" s="104">
        <f t="shared" si="3"/>
        <v>101.0513296227582</v>
      </c>
      <c r="I24" s="102">
        <f t="shared" si="4"/>
        <v>17</v>
      </c>
      <c r="J24" s="102">
        <v>988</v>
      </c>
      <c r="K24" s="102">
        <v>1063</v>
      </c>
      <c r="L24" s="104">
        <f t="shared" si="5"/>
        <v>107.5910931174089</v>
      </c>
      <c r="M24" s="102">
        <f t="shared" si="6"/>
        <v>75</v>
      </c>
      <c r="N24" s="102">
        <v>1205</v>
      </c>
      <c r="O24" s="102">
        <v>1209</v>
      </c>
      <c r="P24" s="104">
        <f t="shared" si="7"/>
        <v>100.33195020746888</v>
      </c>
      <c r="Q24" s="102">
        <f t="shared" si="8"/>
        <v>4</v>
      </c>
      <c r="R24" s="102">
        <v>615</v>
      </c>
      <c r="S24" s="102">
        <v>629</v>
      </c>
      <c r="T24" s="104">
        <f t="shared" si="9"/>
        <v>102.27642276422763</v>
      </c>
      <c r="U24" s="102">
        <f t="shared" si="10"/>
        <v>14</v>
      </c>
      <c r="V24" s="104">
        <f t="shared" si="11"/>
        <v>51.037344398340245</v>
      </c>
      <c r="W24" s="104">
        <f t="shared" si="12"/>
        <v>52.026468155500417</v>
      </c>
      <c r="X24" s="104">
        <f t="shared" si="13"/>
        <v>0.98912375716017209</v>
      </c>
      <c r="Y24" s="102">
        <v>198</v>
      </c>
      <c r="Z24" s="102">
        <v>218</v>
      </c>
      <c r="AA24" s="106">
        <f t="shared" si="14"/>
        <v>110.1010101010101</v>
      </c>
      <c r="AB24" s="102">
        <f t="shared" si="15"/>
        <v>20</v>
      </c>
      <c r="AC24" s="102">
        <v>3767</v>
      </c>
      <c r="AD24" s="102">
        <v>4710</v>
      </c>
      <c r="AE24" s="106">
        <f t="shared" si="16"/>
        <v>125.03318290416779</v>
      </c>
      <c r="AF24" s="102">
        <f t="shared" si="17"/>
        <v>943</v>
      </c>
      <c r="AG24" s="102">
        <v>1598</v>
      </c>
      <c r="AH24" s="103">
        <v>1623</v>
      </c>
      <c r="AI24" s="106">
        <f t="shared" si="18"/>
        <v>80.600750938673343</v>
      </c>
      <c r="AJ24" s="102">
        <f t="shared" si="19"/>
        <v>-310</v>
      </c>
      <c r="AK24" s="102">
        <v>744</v>
      </c>
      <c r="AL24" s="102">
        <v>1288</v>
      </c>
      <c r="AM24" s="106">
        <f t="shared" si="20"/>
        <v>218.14516129032259</v>
      </c>
      <c r="AN24" s="102">
        <f t="shared" si="21"/>
        <v>879</v>
      </c>
      <c r="AO24" s="102">
        <v>164</v>
      </c>
      <c r="AP24" s="102">
        <v>161</v>
      </c>
      <c r="AQ24" s="106">
        <f t="shared" si="22"/>
        <v>98.170731707317074</v>
      </c>
      <c r="AR24" s="102">
        <f t="shared" si="23"/>
        <v>-3</v>
      </c>
      <c r="AS24" s="109">
        <v>256</v>
      </c>
      <c r="AT24" s="109">
        <v>279</v>
      </c>
      <c r="AU24" s="110">
        <f t="shared" si="24"/>
        <v>108.984375</v>
      </c>
      <c r="AV24" s="109">
        <f t="shared" si="25"/>
        <v>23</v>
      </c>
      <c r="AW24" s="111">
        <v>1287</v>
      </c>
      <c r="AX24" s="102">
        <v>1228</v>
      </c>
      <c r="AY24" s="106">
        <f t="shared" si="26"/>
        <v>95.41569541569541</v>
      </c>
      <c r="AZ24" s="102">
        <f t="shared" si="27"/>
        <v>-59</v>
      </c>
      <c r="BA24" s="102">
        <v>1379</v>
      </c>
      <c r="BB24" s="102">
        <v>1602</v>
      </c>
      <c r="BC24" s="106">
        <f t="shared" si="28"/>
        <v>116.1711385061639</v>
      </c>
      <c r="BD24" s="102">
        <f t="shared" si="29"/>
        <v>223</v>
      </c>
      <c r="BE24" s="102">
        <v>571</v>
      </c>
      <c r="BF24" s="102">
        <v>668</v>
      </c>
      <c r="BG24" s="106">
        <f t="shared" si="30"/>
        <v>116.98774080560422</v>
      </c>
      <c r="BH24" s="102">
        <f t="shared" si="31"/>
        <v>97</v>
      </c>
      <c r="BI24" s="102">
        <v>520</v>
      </c>
      <c r="BJ24" s="102">
        <v>633</v>
      </c>
      <c r="BK24" s="106">
        <f t="shared" si="32"/>
        <v>121.73076923076923</v>
      </c>
      <c r="BL24" s="102">
        <f t="shared" si="33"/>
        <v>113</v>
      </c>
      <c r="BM24" s="103">
        <v>828.28282828282829</v>
      </c>
      <c r="BN24" s="102">
        <v>3170.5882352941176</v>
      </c>
      <c r="BO24" s="104">
        <f t="shared" si="34"/>
        <v>382.7905308464849</v>
      </c>
      <c r="BP24" s="102">
        <v>41</v>
      </c>
      <c r="BQ24" s="102">
        <v>22</v>
      </c>
      <c r="BR24" s="106">
        <f t="shared" si="35"/>
        <v>53.658536585365859</v>
      </c>
      <c r="BS24" s="102">
        <f t="shared" si="36"/>
        <v>-19</v>
      </c>
      <c r="BT24" s="102">
        <v>5055.93</v>
      </c>
      <c r="BU24" s="102">
        <v>5154.8599999999997</v>
      </c>
      <c r="BV24" s="106">
        <f t="shared" si="37"/>
        <v>101.95671221713907</v>
      </c>
      <c r="BW24" s="102">
        <f t="shared" si="38"/>
        <v>98.929999999999382</v>
      </c>
    </row>
    <row r="25" spans="1:75" s="156" customFormat="1" ht="15.75" customHeight="1" x14ac:dyDescent="0.25">
      <c r="A25" s="98" t="s">
        <v>132</v>
      </c>
      <c r="B25" s="115">
        <v>3069</v>
      </c>
      <c r="C25" s="115">
        <v>3063</v>
      </c>
      <c r="D25" s="101">
        <f t="shared" si="1"/>
        <v>99.804496578690134</v>
      </c>
      <c r="E25" s="100">
        <f t="shared" si="2"/>
        <v>-6</v>
      </c>
      <c r="F25" s="102">
        <v>1441</v>
      </c>
      <c r="G25" s="103">
        <v>1566</v>
      </c>
      <c r="H25" s="104">
        <f t="shared" si="3"/>
        <v>108.67453157529494</v>
      </c>
      <c r="I25" s="102">
        <f t="shared" si="4"/>
        <v>125</v>
      </c>
      <c r="J25" s="102">
        <v>1010</v>
      </c>
      <c r="K25" s="102">
        <v>1104</v>
      </c>
      <c r="L25" s="104">
        <f t="shared" si="5"/>
        <v>109.30693069306932</v>
      </c>
      <c r="M25" s="102">
        <f t="shared" si="6"/>
        <v>94</v>
      </c>
      <c r="N25" s="102">
        <v>1884</v>
      </c>
      <c r="O25" s="102">
        <v>1763</v>
      </c>
      <c r="P25" s="104">
        <f t="shared" si="7"/>
        <v>93.57749469214437</v>
      </c>
      <c r="Q25" s="102">
        <f t="shared" si="8"/>
        <v>-121</v>
      </c>
      <c r="R25" s="102">
        <v>1325</v>
      </c>
      <c r="S25" s="102">
        <v>1131</v>
      </c>
      <c r="T25" s="104">
        <v>0</v>
      </c>
      <c r="U25" s="102">
        <f t="shared" si="10"/>
        <v>-194</v>
      </c>
      <c r="V25" s="104">
        <f t="shared" si="11"/>
        <v>70.329087048832278</v>
      </c>
      <c r="W25" s="104">
        <f t="shared" si="12"/>
        <v>64.152013613159383</v>
      </c>
      <c r="X25" s="104">
        <f t="shared" si="13"/>
        <v>-6.1770734356728951</v>
      </c>
      <c r="Y25" s="102">
        <v>145</v>
      </c>
      <c r="Z25" s="102">
        <v>201</v>
      </c>
      <c r="AA25" s="106">
        <f t="shared" si="14"/>
        <v>138.62068965517241</v>
      </c>
      <c r="AB25" s="102">
        <f t="shared" si="15"/>
        <v>56</v>
      </c>
      <c r="AC25" s="102">
        <v>5646</v>
      </c>
      <c r="AD25" s="102">
        <v>5710</v>
      </c>
      <c r="AE25" s="106">
        <f t="shared" si="16"/>
        <v>101.13354587318454</v>
      </c>
      <c r="AF25" s="102">
        <f t="shared" si="17"/>
        <v>64</v>
      </c>
      <c r="AG25" s="102">
        <v>1422</v>
      </c>
      <c r="AH25" s="103">
        <v>1542</v>
      </c>
      <c r="AI25" s="106">
        <f t="shared" si="18"/>
        <v>126.09001406469761</v>
      </c>
      <c r="AJ25" s="102">
        <f t="shared" si="19"/>
        <v>371</v>
      </c>
      <c r="AK25" s="102">
        <v>2045</v>
      </c>
      <c r="AL25" s="102">
        <v>1793</v>
      </c>
      <c r="AM25" s="106">
        <f t="shared" si="20"/>
        <v>75.403422982885075</v>
      </c>
      <c r="AN25" s="102">
        <f t="shared" si="21"/>
        <v>-503</v>
      </c>
      <c r="AO25" s="102">
        <v>109</v>
      </c>
      <c r="AP25" s="102">
        <v>101</v>
      </c>
      <c r="AQ25" s="106">
        <f t="shared" si="22"/>
        <v>92.660550458715591</v>
      </c>
      <c r="AR25" s="102">
        <f t="shared" si="23"/>
        <v>-8</v>
      </c>
      <c r="AS25" s="109">
        <v>427</v>
      </c>
      <c r="AT25" s="109">
        <v>375</v>
      </c>
      <c r="AU25" s="110">
        <f t="shared" si="24"/>
        <v>87.822014051522245</v>
      </c>
      <c r="AV25" s="109">
        <f t="shared" si="25"/>
        <v>-52</v>
      </c>
      <c r="AW25" s="111">
        <v>2998</v>
      </c>
      <c r="AX25" s="102">
        <v>2604</v>
      </c>
      <c r="AY25" s="106">
        <f t="shared" si="26"/>
        <v>86.857905270180126</v>
      </c>
      <c r="AZ25" s="102">
        <f t="shared" si="27"/>
        <v>-394</v>
      </c>
      <c r="BA25" s="102">
        <v>716</v>
      </c>
      <c r="BB25" s="102">
        <v>859</v>
      </c>
      <c r="BC25" s="106">
        <f t="shared" si="28"/>
        <v>119.97206703910615</v>
      </c>
      <c r="BD25" s="102">
        <f t="shared" si="29"/>
        <v>143</v>
      </c>
      <c r="BE25" s="102">
        <v>462</v>
      </c>
      <c r="BF25" s="102">
        <v>524</v>
      </c>
      <c r="BG25" s="106">
        <f t="shared" si="30"/>
        <v>113.41991341991343</v>
      </c>
      <c r="BH25" s="102">
        <f t="shared" si="31"/>
        <v>62</v>
      </c>
      <c r="BI25" s="102">
        <v>373</v>
      </c>
      <c r="BJ25" s="102">
        <v>455</v>
      </c>
      <c r="BK25" s="106">
        <f t="shared" si="32"/>
        <v>121.98391420911527</v>
      </c>
      <c r="BL25" s="102">
        <f t="shared" si="33"/>
        <v>82</v>
      </c>
      <c r="BM25" s="103">
        <v>551.72413793103453</v>
      </c>
      <c r="BN25" s="102">
        <v>3649.3273542600896</v>
      </c>
      <c r="BO25" s="104">
        <f t="shared" si="34"/>
        <v>661.44058295964112</v>
      </c>
      <c r="BP25" s="102">
        <v>42</v>
      </c>
      <c r="BQ25" s="102">
        <v>34</v>
      </c>
      <c r="BR25" s="106">
        <f t="shared" si="35"/>
        <v>80.952380952380949</v>
      </c>
      <c r="BS25" s="102">
        <f t="shared" si="36"/>
        <v>-8</v>
      </c>
      <c r="BT25" s="102">
        <v>4646.46</v>
      </c>
      <c r="BU25" s="102">
        <v>5983.65</v>
      </c>
      <c r="BV25" s="106">
        <f t="shared" si="37"/>
        <v>128.77868312650921</v>
      </c>
      <c r="BW25" s="102">
        <f t="shared" si="38"/>
        <v>1337.1899999999996</v>
      </c>
    </row>
    <row r="26" spans="1:75" s="156" customFormat="1" ht="18" customHeight="1" x14ac:dyDescent="0.25">
      <c r="A26" s="98" t="s">
        <v>133</v>
      </c>
      <c r="B26" s="115">
        <v>1681</v>
      </c>
      <c r="C26" s="115">
        <v>1737</v>
      </c>
      <c r="D26" s="101">
        <f t="shared" si="1"/>
        <v>103.3313503866746</v>
      </c>
      <c r="E26" s="100">
        <f t="shared" si="2"/>
        <v>56</v>
      </c>
      <c r="F26" s="102">
        <v>957</v>
      </c>
      <c r="G26" s="103">
        <v>922</v>
      </c>
      <c r="H26" s="104">
        <f t="shared" si="3"/>
        <v>96.342737722048071</v>
      </c>
      <c r="I26" s="102">
        <f t="shared" si="4"/>
        <v>-35</v>
      </c>
      <c r="J26" s="102">
        <v>634</v>
      </c>
      <c r="K26" s="102">
        <v>621</v>
      </c>
      <c r="L26" s="104">
        <f t="shared" si="5"/>
        <v>97.949526813880126</v>
      </c>
      <c r="M26" s="102">
        <f t="shared" si="6"/>
        <v>-13</v>
      </c>
      <c r="N26" s="102">
        <v>934</v>
      </c>
      <c r="O26" s="102">
        <v>949</v>
      </c>
      <c r="P26" s="104">
        <f t="shared" si="7"/>
        <v>101.60599571734474</v>
      </c>
      <c r="Q26" s="102">
        <f t="shared" si="8"/>
        <v>15</v>
      </c>
      <c r="R26" s="102">
        <v>670</v>
      </c>
      <c r="S26" s="102">
        <v>674</v>
      </c>
      <c r="T26" s="104">
        <f t="shared" si="9"/>
        <v>100.59701492537314</v>
      </c>
      <c r="U26" s="102">
        <f t="shared" si="10"/>
        <v>4</v>
      </c>
      <c r="V26" s="104">
        <f t="shared" si="11"/>
        <v>71.734475374732327</v>
      </c>
      <c r="W26" s="104">
        <f t="shared" si="12"/>
        <v>71.022128556375137</v>
      </c>
      <c r="X26" s="104">
        <f t="shared" si="13"/>
        <v>-0.71234681835719016</v>
      </c>
      <c r="Y26" s="102">
        <v>75</v>
      </c>
      <c r="Z26" s="102">
        <v>97</v>
      </c>
      <c r="AA26" s="106">
        <f t="shared" si="14"/>
        <v>129.33333333333331</v>
      </c>
      <c r="AB26" s="102">
        <f t="shared" si="15"/>
        <v>22</v>
      </c>
      <c r="AC26" s="102">
        <v>4197</v>
      </c>
      <c r="AD26" s="102">
        <v>3825</v>
      </c>
      <c r="AE26" s="106">
        <f t="shared" si="16"/>
        <v>91.136526090064336</v>
      </c>
      <c r="AF26" s="102">
        <f t="shared" si="17"/>
        <v>-372</v>
      </c>
      <c r="AG26" s="102">
        <v>947</v>
      </c>
      <c r="AH26" s="103">
        <v>912</v>
      </c>
      <c r="AI26" s="106">
        <f t="shared" si="18"/>
        <v>181.20380147835269</v>
      </c>
      <c r="AJ26" s="102">
        <f t="shared" si="19"/>
        <v>769</v>
      </c>
      <c r="AK26" s="102">
        <v>1816</v>
      </c>
      <c r="AL26" s="102">
        <v>1716</v>
      </c>
      <c r="AM26" s="106">
        <f t="shared" si="20"/>
        <v>50.220264317180622</v>
      </c>
      <c r="AN26" s="102">
        <f t="shared" si="21"/>
        <v>-904</v>
      </c>
      <c r="AO26" s="102">
        <v>152</v>
      </c>
      <c r="AP26" s="102">
        <v>150</v>
      </c>
      <c r="AQ26" s="106">
        <f t="shared" si="22"/>
        <v>98.68421052631578</v>
      </c>
      <c r="AR26" s="102">
        <f t="shared" si="23"/>
        <v>-2</v>
      </c>
      <c r="AS26" s="109">
        <v>229</v>
      </c>
      <c r="AT26" s="109">
        <v>249</v>
      </c>
      <c r="AU26" s="110">
        <f t="shared" si="24"/>
        <v>108.73362445414847</v>
      </c>
      <c r="AV26" s="109">
        <f t="shared" si="25"/>
        <v>20</v>
      </c>
      <c r="AW26" s="111">
        <v>895</v>
      </c>
      <c r="AX26" s="102">
        <v>917</v>
      </c>
      <c r="AY26" s="106">
        <f t="shared" si="26"/>
        <v>102.45810055865923</v>
      </c>
      <c r="AZ26" s="102">
        <f t="shared" si="27"/>
        <v>22</v>
      </c>
      <c r="BA26" s="102">
        <v>320</v>
      </c>
      <c r="BB26" s="102">
        <v>345</v>
      </c>
      <c r="BC26" s="106">
        <f t="shared" si="28"/>
        <v>107.8125</v>
      </c>
      <c r="BD26" s="102">
        <f t="shared" si="29"/>
        <v>25</v>
      </c>
      <c r="BE26" s="102">
        <v>301</v>
      </c>
      <c r="BF26" s="102">
        <v>286</v>
      </c>
      <c r="BG26" s="106">
        <f t="shared" si="30"/>
        <v>95.016611295681059</v>
      </c>
      <c r="BH26" s="102">
        <f t="shared" si="31"/>
        <v>-15</v>
      </c>
      <c r="BI26" s="102">
        <v>282</v>
      </c>
      <c r="BJ26" s="102">
        <v>262</v>
      </c>
      <c r="BK26" s="106">
        <f t="shared" si="32"/>
        <v>92.907801418439718</v>
      </c>
      <c r="BL26" s="102">
        <f t="shared" si="33"/>
        <v>-20</v>
      </c>
      <c r="BM26" s="103">
        <v>2026.6666666666667</v>
      </c>
      <c r="BN26" s="102">
        <v>2514.9700598802397</v>
      </c>
      <c r="BO26" s="104">
        <f t="shared" si="34"/>
        <v>124.0939174283013</v>
      </c>
      <c r="BP26" s="102">
        <v>11</v>
      </c>
      <c r="BQ26" s="102">
        <v>15</v>
      </c>
      <c r="BR26" s="106">
        <f t="shared" si="35"/>
        <v>136.36363636363635</v>
      </c>
      <c r="BS26" s="102">
        <f t="shared" si="36"/>
        <v>4</v>
      </c>
      <c r="BT26" s="102">
        <v>5617.45</v>
      </c>
      <c r="BU26" s="102">
        <v>4873.2700000000004</v>
      </c>
      <c r="BV26" s="106">
        <f t="shared" si="37"/>
        <v>86.752352045857123</v>
      </c>
      <c r="BW26" s="102">
        <f t="shared" si="38"/>
        <v>-744.17999999999938</v>
      </c>
    </row>
    <row r="27" spans="1:75" s="156" customFormat="1" ht="18" customHeight="1" x14ac:dyDescent="0.25">
      <c r="A27" s="44" t="s">
        <v>32</v>
      </c>
      <c r="B27" s="116">
        <v>12459</v>
      </c>
      <c r="C27" s="116">
        <v>11029</v>
      </c>
      <c r="D27" s="101">
        <f t="shared" si="1"/>
        <v>88.522353318885948</v>
      </c>
      <c r="E27" s="100">
        <f t="shared" si="2"/>
        <v>-1430</v>
      </c>
      <c r="F27" s="102">
        <v>4613</v>
      </c>
      <c r="G27" s="103">
        <v>4560</v>
      </c>
      <c r="H27" s="104">
        <f t="shared" si="3"/>
        <v>98.851073054411444</v>
      </c>
      <c r="I27" s="102">
        <f t="shared" si="4"/>
        <v>-53</v>
      </c>
      <c r="J27" s="102">
        <v>3264</v>
      </c>
      <c r="K27" s="102">
        <v>3151</v>
      </c>
      <c r="L27" s="104">
        <f t="shared" si="5"/>
        <v>96.537990196078425</v>
      </c>
      <c r="M27" s="102">
        <f t="shared" si="6"/>
        <v>-113</v>
      </c>
      <c r="N27" s="102">
        <v>7640</v>
      </c>
      <c r="O27" s="102">
        <v>6027</v>
      </c>
      <c r="P27" s="104">
        <f t="shared" si="7"/>
        <v>78.887434554973822</v>
      </c>
      <c r="Q27" s="102">
        <f t="shared" si="8"/>
        <v>-1613</v>
      </c>
      <c r="R27" s="102">
        <v>6175</v>
      </c>
      <c r="S27" s="102">
        <v>4516</v>
      </c>
      <c r="T27" s="104">
        <f t="shared" si="9"/>
        <v>73.133603238866399</v>
      </c>
      <c r="U27" s="102">
        <f t="shared" si="10"/>
        <v>-1659</v>
      </c>
      <c r="V27" s="104">
        <f t="shared" si="11"/>
        <v>80.824607329842934</v>
      </c>
      <c r="W27" s="104">
        <f t="shared" si="12"/>
        <v>74.929483988717436</v>
      </c>
      <c r="X27" s="104">
        <f t="shared" si="13"/>
        <v>-5.8951233411254975</v>
      </c>
      <c r="Y27" s="102">
        <v>635</v>
      </c>
      <c r="Z27" s="102">
        <v>559</v>
      </c>
      <c r="AA27" s="106">
        <f t="shared" si="14"/>
        <v>88.031496062992119</v>
      </c>
      <c r="AB27" s="102">
        <f t="shared" si="15"/>
        <v>-76</v>
      </c>
      <c r="AC27" s="102">
        <v>19547</v>
      </c>
      <c r="AD27" s="102">
        <v>19311</v>
      </c>
      <c r="AE27" s="106">
        <f t="shared" si="16"/>
        <v>98.792653604133633</v>
      </c>
      <c r="AF27" s="102">
        <f t="shared" si="17"/>
        <v>-236</v>
      </c>
      <c r="AG27" s="102">
        <v>4510</v>
      </c>
      <c r="AH27" s="103">
        <v>4425</v>
      </c>
      <c r="AI27" s="106">
        <f t="shared" si="18"/>
        <v>158.8470066518847</v>
      </c>
      <c r="AJ27" s="102">
        <f t="shared" si="19"/>
        <v>2654</v>
      </c>
      <c r="AK27" s="102">
        <v>5121</v>
      </c>
      <c r="AL27" s="102">
        <v>7164</v>
      </c>
      <c r="AM27" s="106">
        <f t="shared" si="20"/>
        <v>86.408904510837729</v>
      </c>
      <c r="AN27" s="102">
        <f t="shared" si="21"/>
        <v>-696</v>
      </c>
      <c r="AO27" s="102">
        <v>368</v>
      </c>
      <c r="AP27" s="102">
        <v>368</v>
      </c>
      <c r="AQ27" s="106">
        <f t="shared" si="22"/>
        <v>100</v>
      </c>
      <c r="AR27" s="102">
        <f t="shared" si="23"/>
        <v>0</v>
      </c>
      <c r="AS27" s="109">
        <v>2699</v>
      </c>
      <c r="AT27" s="109">
        <v>2350</v>
      </c>
      <c r="AU27" s="110">
        <f t="shared" si="24"/>
        <v>87.069284920340877</v>
      </c>
      <c r="AV27" s="109">
        <f t="shared" si="25"/>
        <v>-349</v>
      </c>
      <c r="AW27" s="111">
        <v>19469</v>
      </c>
      <c r="AX27" s="102">
        <v>18854</v>
      </c>
      <c r="AY27" s="106">
        <f t="shared" si="26"/>
        <v>96.841132056089165</v>
      </c>
      <c r="AZ27" s="102">
        <f t="shared" si="27"/>
        <v>-615</v>
      </c>
      <c r="BA27" s="102">
        <v>2841</v>
      </c>
      <c r="BB27" s="102">
        <v>3214</v>
      </c>
      <c r="BC27" s="106">
        <f t="shared" si="28"/>
        <v>113.12917986624429</v>
      </c>
      <c r="BD27" s="102">
        <f t="shared" si="29"/>
        <v>373</v>
      </c>
      <c r="BE27" s="102">
        <v>1409</v>
      </c>
      <c r="BF27" s="102">
        <v>1503</v>
      </c>
      <c r="BG27" s="106">
        <f t="shared" si="30"/>
        <v>106.67139815471967</v>
      </c>
      <c r="BH27" s="102">
        <f t="shared" si="31"/>
        <v>94</v>
      </c>
      <c r="BI27" s="102">
        <v>1079</v>
      </c>
      <c r="BJ27" s="102">
        <v>1165</v>
      </c>
      <c r="BK27" s="106">
        <f t="shared" si="32"/>
        <v>107.97034291010195</v>
      </c>
      <c r="BL27" s="102">
        <f t="shared" si="33"/>
        <v>86</v>
      </c>
      <c r="BM27" s="103">
        <v>555.90551181102364</v>
      </c>
      <c r="BN27" s="102">
        <v>3682.7906976744184</v>
      </c>
      <c r="BO27" s="104">
        <f t="shared" si="34"/>
        <v>662.48501218789113</v>
      </c>
      <c r="BP27" s="102">
        <v>833</v>
      </c>
      <c r="BQ27" s="102">
        <v>681</v>
      </c>
      <c r="BR27" s="106">
        <f t="shared" si="35"/>
        <v>81.752701080432175</v>
      </c>
      <c r="BS27" s="102">
        <f t="shared" si="36"/>
        <v>-152</v>
      </c>
      <c r="BT27" s="102">
        <v>5301.87</v>
      </c>
      <c r="BU27" s="102">
        <v>6290.16</v>
      </c>
      <c r="BV27" s="106">
        <f t="shared" si="37"/>
        <v>118.64040423473227</v>
      </c>
      <c r="BW27" s="102">
        <f t="shared" si="38"/>
        <v>988.29</v>
      </c>
    </row>
    <row r="28" spans="1:75" s="4" customFormat="1" x14ac:dyDescent="0.2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2"/>
      <c r="AX28" s="22"/>
      <c r="AY28" s="22"/>
      <c r="AZ28" s="23"/>
      <c r="BA28" s="23"/>
      <c r="BB28" s="23"/>
      <c r="BC28" s="23"/>
      <c r="BD28" s="23"/>
      <c r="BE28" s="19"/>
      <c r="BF28" s="19"/>
      <c r="BG28" s="19"/>
      <c r="BH28" s="19"/>
      <c r="BI28" s="19"/>
      <c r="BJ28" s="19"/>
      <c r="BK28" s="19"/>
      <c r="BL28" s="24"/>
      <c r="BM28" s="19">
        <v>2778.7510841283606</v>
      </c>
      <c r="BN28" s="24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 s="4" customFormat="1" ht="18.75" x14ac:dyDescent="0.3">
      <c r="A29" s="19"/>
      <c r="B29" s="119"/>
      <c r="C29" s="119"/>
      <c r="D29" s="119"/>
      <c r="E29" s="119"/>
      <c r="F29" s="119"/>
      <c r="G29" s="119"/>
      <c r="H29" s="220" t="s">
        <v>161</v>
      </c>
      <c r="I29" s="221"/>
      <c r="J29" s="221"/>
      <c r="K29" s="122"/>
      <c r="L29" s="122"/>
      <c r="M29" s="220" t="s">
        <v>160</v>
      </c>
      <c r="N29" s="221"/>
      <c r="O29" s="221"/>
      <c r="P29" s="20"/>
      <c r="Q29" s="20"/>
      <c r="R29" s="20"/>
      <c r="S29" s="20"/>
      <c r="T29" s="20"/>
      <c r="U29" s="20"/>
      <c r="V29" s="20"/>
      <c r="W29" s="20"/>
      <c r="X29" s="20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22"/>
      <c r="AX29" s="22"/>
      <c r="AY29" s="22"/>
      <c r="AZ29" s="23"/>
      <c r="BA29" s="23"/>
      <c r="BB29" s="23"/>
      <c r="BC29" s="23"/>
      <c r="BD29" s="23"/>
      <c r="BE29" s="19"/>
      <c r="BF29" s="19"/>
      <c r="BG29" s="19"/>
      <c r="BH29" s="19"/>
      <c r="BI29" s="19"/>
      <c r="BJ29" s="19"/>
      <c r="BK29" s="19"/>
      <c r="BL29" s="24"/>
      <c r="BM29" s="24"/>
      <c r="BN29" s="24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 s="26" customFormat="1" ht="18.75" x14ac:dyDescent="0.3">
      <c r="A30" s="19"/>
      <c r="B30" s="158"/>
      <c r="C30" s="158"/>
      <c r="D30" s="158"/>
      <c r="E30" s="158"/>
      <c r="F30" s="158"/>
      <c r="G30" s="158"/>
      <c r="H30" s="120">
        <f>SUM(H31:H47)</f>
        <v>27621</v>
      </c>
      <c r="I30" s="120">
        <f>SUM(I31:I47)</f>
        <v>9213</v>
      </c>
      <c r="J30" s="120">
        <f>SUM(J31:J47)</f>
        <v>18408</v>
      </c>
      <c r="K30" s="120"/>
      <c r="L30" s="120"/>
      <c r="M30" s="120">
        <f>SUM(M31:M47)</f>
        <v>27560</v>
      </c>
      <c r="N30" s="120">
        <f>SUM(N31:N47)</f>
        <v>9602</v>
      </c>
      <c r="O30" s="120">
        <f>SUM(O31:O47)</f>
        <v>17958</v>
      </c>
      <c r="P30" s="19"/>
      <c r="Q30" s="19"/>
      <c r="R30" s="19"/>
      <c r="S30" s="19"/>
      <c r="T30" s="20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s="26" customFormat="1" ht="18.75" x14ac:dyDescent="0.3">
      <c r="A31" s="19"/>
      <c r="B31" s="119"/>
      <c r="C31" s="119"/>
      <c r="D31" s="119"/>
      <c r="E31" s="119"/>
      <c r="F31" s="119"/>
      <c r="G31" s="119"/>
      <c r="H31" s="121">
        <v>1697</v>
      </c>
      <c r="I31" s="121">
        <v>576</v>
      </c>
      <c r="J31" s="121">
        <f>H31-I31</f>
        <v>1121</v>
      </c>
      <c r="K31" s="121"/>
      <c r="L31" s="121"/>
      <c r="M31" s="121">
        <v>1584</v>
      </c>
      <c r="N31" s="121">
        <v>607</v>
      </c>
      <c r="O31" s="123">
        <f>M31-N31</f>
        <v>977</v>
      </c>
      <c r="P31" s="20"/>
      <c r="Q31" s="20"/>
      <c r="R31" s="20"/>
      <c r="S31" s="20"/>
      <c r="T31" s="20"/>
      <c r="U31" s="20"/>
      <c r="V31" s="20"/>
      <c r="W31" s="20"/>
      <c r="X31" s="20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24"/>
      <c r="BA31" s="24"/>
      <c r="BB31" s="24"/>
      <c r="BC31" s="24"/>
      <c r="BD31" s="24"/>
      <c r="BE31" s="19"/>
      <c r="BF31" s="19"/>
      <c r="BG31" s="19"/>
      <c r="BH31" s="19"/>
      <c r="BI31" s="19"/>
      <c r="BJ31" s="19"/>
      <c r="BK31" s="19"/>
      <c r="BL31" s="24"/>
      <c r="BM31" s="24"/>
      <c r="BN31" s="24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s="26" customFormat="1" ht="18.75" x14ac:dyDescent="0.3">
      <c r="A32" s="19"/>
      <c r="B32" s="119"/>
      <c r="C32" s="119"/>
      <c r="D32" s="119"/>
      <c r="E32" s="119"/>
      <c r="F32" s="119"/>
      <c r="G32" s="119"/>
      <c r="H32" s="121">
        <v>1749</v>
      </c>
      <c r="I32" s="120">
        <v>645</v>
      </c>
      <c r="J32" s="121">
        <f t="shared" ref="J32:J47" si="39">H32-I32</f>
        <v>1104</v>
      </c>
      <c r="K32" s="121"/>
      <c r="L32" s="121"/>
      <c r="M32" s="121">
        <v>1727</v>
      </c>
      <c r="N32" s="121">
        <v>614</v>
      </c>
      <c r="O32" s="123">
        <f t="shared" ref="O32:O47" si="40">M32-N32</f>
        <v>1113</v>
      </c>
      <c r="P32" s="20"/>
      <c r="Q32" s="20"/>
      <c r="R32" s="20"/>
      <c r="S32" s="20"/>
      <c r="T32" s="20"/>
      <c r="U32" s="20"/>
      <c r="V32" s="20"/>
      <c r="W32" s="20"/>
      <c r="X32" s="20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4"/>
      <c r="BM32" s="24"/>
      <c r="BN32" s="24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s="26" customFormat="1" ht="18.75" x14ac:dyDescent="0.3">
      <c r="A33" s="19"/>
      <c r="B33" s="119"/>
      <c r="C33" s="119"/>
      <c r="D33" s="119"/>
      <c r="E33" s="119"/>
      <c r="F33" s="119"/>
      <c r="G33" s="119"/>
      <c r="H33" s="121">
        <v>1677</v>
      </c>
      <c r="I33" s="121">
        <v>502</v>
      </c>
      <c r="J33" s="121">
        <f t="shared" si="39"/>
        <v>1175</v>
      </c>
      <c r="K33" s="121"/>
      <c r="L33" s="121"/>
      <c r="M33" s="121">
        <v>1513</v>
      </c>
      <c r="N33" s="121">
        <v>563</v>
      </c>
      <c r="O33" s="123">
        <f t="shared" si="40"/>
        <v>950</v>
      </c>
      <c r="P33" s="20"/>
      <c r="Q33" s="20"/>
      <c r="R33" s="20"/>
      <c r="S33" s="20"/>
      <c r="T33" s="20"/>
      <c r="U33" s="20"/>
      <c r="V33" s="20"/>
      <c r="W33" s="20"/>
      <c r="X33" s="20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s="26" customFormat="1" ht="18.75" x14ac:dyDescent="0.3">
      <c r="A34" s="19"/>
      <c r="B34" s="119"/>
      <c r="C34" s="119"/>
      <c r="D34" s="119"/>
      <c r="E34" s="119"/>
      <c r="F34" s="119"/>
      <c r="G34" s="119"/>
      <c r="H34" s="121">
        <v>2516</v>
      </c>
      <c r="I34" s="121">
        <v>985</v>
      </c>
      <c r="J34" s="121">
        <f t="shared" si="39"/>
        <v>1531</v>
      </c>
      <c r="K34" s="121"/>
      <c r="L34" s="121"/>
      <c r="M34" s="121">
        <v>2610</v>
      </c>
      <c r="N34" s="121">
        <v>909</v>
      </c>
      <c r="O34" s="123">
        <f t="shared" si="40"/>
        <v>1701</v>
      </c>
      <c r="P34" s="20"/>
      <c r="Q34" s="20"/>
      <c r="R34" s="20"/>
      <c r="S34" s="20"/>
      <c r="T34" s="20"/>
      <c r="U34" s="20"/>
      <c r="V34" s="20"/>
      <c r="W34" s="20"/>
      <c r="X34" s="20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 s="26" customFormat="1" ht="18.75" x14ac:dyDescent="0.3">
      <c r="A35" s="19"/>
      <c r="B35" s="119"/>
      <c r="C35" s="119"/>
      <c r="D35" s="119"/>
      <c r="E35" s="119"/>
      <c r="F35" s="119"/>
      <c r="G35" s="119"/>
      <c r="H35" s="121">
        <v>1041</v>
      </c>
      <c r="I35" s="121">
        <v>374</v>
      </c>
      <c r="J35" s="121">
        <f t="shared" si="39"/>
        <v>667</v>
      </c>
      <c r="K35" s="121"/>
      <c r="L35" s="121"/>
      <c r="M35" s="121">
        <v>980</v>
      </c>
      <c r="N35" s="121">
        <v>371</v>
      </c>
      <c r="O35" s="123">
        <f t="shared" si="40"/>
        <v>609</v>
      </c>
      <c r="P35" s="20"/>
      <c r="Q35" s="20"/>
      <c r="R35" s="20"/>
      <c r="S35" s="20"/>
      <c r="T35" s="20"/>
      <c r="U35" s="20"/>
      <c r="V35" s="20"/>
      <c r="W35" s="20"/>
      <c r="X35" s="20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 s="26" customFormat="1" ht="18.75" x14ac:dyDescent="0.3">
      <c r="A36" s="19"/>
      <c r="B36" s="119"/>
      <c r="C36" s="119"/>
      <c r="D36" s="119"/>
      <c r="E36" s="119"/>
      <c r="F36" s="119"/>
      <c r="G36" s="119"/>
      <c r="H36" s="121">
        <v>1353</v>
      </c>
      <c r="I36" s="121">
        <v>388</v>
      </c>
      <c r="J36" s="121">
        <f t="shared" si="39"/>
        <v>965</v>
      </c>
      <c r="K36" s="121"/>
      <c r="L36" s="121"/>
      <c r="M36" s="121">
        <v>1456</v>
      </c>
      <c r="N36" s="121">
        <v>521</v>
      </c>
      <c r="O36" s="123">
        <f t="shared" si="40"/>
        <v>935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 s="26" customFormat="1" ht="18.75" x14ac:dyDescent="0.3">
      <c r="A37" s="19"/>
      <c r="B37" s="119"/>
      <c r="C37" s="119"/>
      <c r="D37" s="119"/>
      <c r="E37" s="119"/>
      <c r="F37" s="119"/>
      <c r="G37" s="119"/>
      <c r="H37" s="121">
        <v>1648</v>
      </c>
      <c r="I37" s="121">
        <v>607</v>
      </c>
      <c r="J37" s="121">
        <f t="shared" si="39"/>
        <v>1041</v>
      </c>
      <c r="K37" s="121"/>
      <c r="L37" s="121"/>
      <c r="M37" s="121">
        <v>1663</v>
      </c>
      <c r="N37" s="121">
        <v>656</v>
      </c>
      <c r="O37" s="123">
        <f t="shared" si="40"/>
        <v>1007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 s="26" customFormat="1" ht="18.75" x14ac:dyDescent="0.3">
      <c r="A38" s="19"/>
      <c r="B38" s="119"/>
      <c r="C38" s="119"/>
      <c r="D38" s="119"/>
      <c r="E38" s="119"/>
      <c r="F38" s="119"/>
      <c r="G38" s="119"/>
      <c r="H38" s="121">
        <v>1195</v>
      </c>
      <c r="I38" s="121">
        <v>360</v>
      </c>
      <c r="J38" s="121">
        <f t="shared" si="39"/>
        <v>835</v>
      </c>
      <c r="K38" s="121"/>
      <c r="L38" s="121"/>
      <c r="M38" s="121">
        <v>1272</v>
      </c>
      <c r="N38" s="121">
        <v>438</v>
      </c>
      <c r="O38" s="123">
        <f t="shared" si="40"/>
        <v>834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26"/>
      <c r="BG38" s="126"/>
      <c r="BH38" s="126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 s="26" customFormat="1" ht="18.75" x14ac:dyDescent="0.3">
      <c r="A39" s="19"/>
      <c r="B39" s="119"/>
      <c r="C39" s="119"/>
      <c r="D39" s="119"/>
      <c r="E39" s="119"/>
      <c r="F39" s="119"/>
      <c r="G39" s="119"/>
      <c r="H39" s="121">
        <v>2482</v>
      </c>
      <c r="I39" s="121">
        <v>844</v>
      </c>
      <c r="J39" s="121">
        <f t="shared" si="39"/>
        <v>1638</v>
      </c>
      <c r="K39" s="121"/>
      <c r="L39" s="121"/>
      <c r="M39" s="121">
        <v>2386</v>
      </c>
      <c r="N39" s="121">
        <v>785</v>
      </c>
      <c r="O39" s="123">
        <f t="shared" si="40"/>
        <v>1601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26"/>
      <c r="BG39" s="126"/>
      <c r="BH39" s="126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 s="26" customFormat="1" ht="18.75" x14ac:dyDescent="0.3">
      <c r="A40" s="19"/>
      <c r="B40" s="119"/>
      <c r="C40" s="119"/>
      <c r="D40" s="119"/>
      <c r="E40" s="119"/>
      <c r="F40" s="119"/>
      <c r="G40" s="119"/>
      <c r="H40" s="121">
        <v>1062</v>
      </c>
      <c r="I40" s="121">
        <v>302</v>
      </c>
      <c r="J40" s="121">
        <f t="shared" si="39"/>
        <v>760</v>
      </c>
      <c r="K40" s="121"/>
      <c r="L40" s="121"/>
      <c r="M40" s="121">
        <v>1038</v>
      </c>
      <c r="N40" s="121">
        <v>359</v>
      </c>
      <c r="O40" s="123">
        <f t="shared" si="40"/>
        <v>679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26"/>
      <c r="BG40" s="126"/>
      <c r="BH40" s="126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</row>
    <row r="41" spans="1:75" s="26" customFormat="1" ht="18.75" x14ac:dyDescent="0.3">
      <c r="A41" s="19"/>
      <c r="B41" s="119"/>
      <c r="C41" s="119"/>
      <c r="D41" s="119"/>
      <c r="E41" s="119"/>
      <c r="F41" s="119"/>
      <c r="G41" s="119"/>
      <c r="H41" s="121">
        <v>536</v>
      </c>
      <c r="I41" s="121">
        <v>202</v>
      </c>
      <c r="J41" s="121">
        <f t="shared" si="39"/>
        <v>334</v>
      </c>
      <c r="K41" s="121"/>
      <c r="L41" s="121"/>
      <c r="M41" s="121">
        <v>524</v>
      </c>
      <c r="N41" s="121">
        <v>196</v>
      </c>
      <c r="O41" s="123">
        <f t="shared" si="40"/>
        <v>328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59"/>
      <c r="BG41" s="159"/>
      <c r="BH41" s="160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</row>
    <row r="42" spans="1:75" s="26" customFormat="1" ht="18.75" x14ac:dyDescent="0.3">
      <c r="A42" s="19"/>
      <c r="B42" s="119"/>
      <c r="C42" s="119"/>
      <c r="D42" s="119"/>
      <c r="E42" s="119"/>
      <c r="F42" s="119"/>
      <c r="G42" s="119"/>
      <c r="H42" s="121">
        <v>1355</v>
      </c>
      <c r="I42" s="121">
        <v>468</v>
      </c>
      <c r="J42" s="121">
        <f t="shared" si="39"/>
        <v>887</v>
      </c>
      <c r="K42" s="121"/>
      <c r="L42" s="121"/>
      <c r="M42" s="121">
        <v>1461</v>
      </c>
      <c r="N42" s="121">
        <v>576</v>
      </c>
      <c r="O42" s="123">
        <f t="shared" si="40"/>
        <v>885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59"/>
      <c r="BG42" s="159"/>
      <c r="BH42" s="160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</row>
    <row r="43" spans="1:75" s="26" customFormat="1" ht="18.75" x14ac:dyDescent="0.3">
      <c r="A43" s="19"/>
      <c r="B43" s="119"/>
      <c r="C43" s="119"/>
      <c r="D43" s="119"/>
      <c r="E43" s="119"/>
      <c r="F43" s="119"/>
      <c r="G43" s="119"/>
      <c r="H43" s="121">
        <v>682</v>
      </c>
      <c r="I43" s="121">
        <v>228</v>
      </c>
      <c r="J43" s="121">
        <f t="shared" si="39"/>
        <v>454</v>
      </c>
      <c r="K43" s="121"/>
      <c r="L43" s="121"/>
      <c r="M43" s="121">
        <v>664</v>
      </c>
      <c r="N43" s="121">
        <v>264</v>
      </c>
      <c r="O43" s="123">
        <f t="shared" si="40"/>
        <v>400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</row>
    <row r="44" spans="1:75" s="26" customFormat="1" ht="18.75" x14ac:dyDescent="0.3">
      <c r="A44" s="19"/>
      <c r="B44" s="119"/>
      <c r="C44" s="119"/>
      <c r="D44" s="119"/>
      <c r="E44" s="119"/>
      <c r="F44" s="119"/>
      <c r="G44" s="119"/>
      <c r="H44" s="121">
        <v>1617</v>
      </c>
      <c r="I44" s="121">
        <v>629</v>
      </c>
      <c r="J44" s="121">
        <f t="shared" si="39"/>
        <v>988</v>
      </c>
      <c r="K44" s="121"/>
      <c r="L44" s="121"/>
      <c r="M44" s="121">
        <v>1634</v>
      </c>
      <c r="N44" s="121">
        <v>571</v>
      </c>
      <c r="O44" s="123">
        <f t="shared" si="40"/>
        <v>1063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</row>
    <row r="45" spans="1:75" s="26" customFormat="1" ht="18.75" x14ac:dyDescent="0.3">
      <c r="A45" s="19"/>
      <c r="B45" s="19"/>
      <c r="C45" s="19"/>
      <c r="D45" s="19"/>
      <c r="E45" s="19"/>
      <c r="F45" s="19"/>
      <c r="G45" s="19"/>
      <c r="H45" s="123">
        <v>1441</v>
      </c>
      <c r="I45" s="123">
        <v>431</v>
      </c>
      <c r="J45" s="121">
        <f t="shared" si="39"/>
        <v>1010</v>
      </c>
      <c r="K45" s="123"/>
      <c r="L45" s="123"/>
      <c r="M45" s="123">
        <v>1566</v>
      </c>
      <c r="N45" s="123">
        <v>462</v>
      </c>
      <c r="O45" s="123">
        <f t="shared" si="40"/>
        <v>1104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</row>
    <row r="46" spans="1:75" s="26" customFormat="1" ht="18.75" x14ac:dyDescent="0.3">
      <c r="A46" s="19"/>
      <c r="B46" s="119"/>
      <c r="C46" s="119"/>
      <c r="D46" s="119"/>
      <c r="E46" s="119"/>
      <c r="F46" s="119"/>
      <c r="G46" s="119"/>
      <c r="H46" s="121">
        <v>957</v>
      </c>
      <c r="I46" s="121">
        <v>323</v>
      </c>
      <c r="J46" s="121">
        <f t="shared" si="39"/>
        <v>634</v>
      </c>
      <c r="K46" s="121"/>
      <c r="L46" s="121"/>
      <c r="M46" s="121">
        <v>922</v>
      </c>
      <c r="N46" s="121">
        <v>301</v>
      </c>
      <c r="O46" s="123">
        <f t="shared" si="40"/>
        <v>621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</row>
    <row r="47" spans="1:75" s="26" customFormat="1" ht="18.75" x14ac:dyDescent="0.3">
      <c r="A47" s="19"/>
      <c r="B47" s="119"/>
      <c r="C47" s="119"/>
      <c r="D47" s="119"/>
      <c r="E47" s="119"/>
      <c r="F47" s="119"/>
      <c r="G47" s="119"/>
      <c r="H47" s="121">
        <v>4613</v>
      </c>
      <c r="I47" s="121">
        <v>1349</v>
      </c>
      <c r="J47" s="121">
        <f t="shared" si="39"/>
        <v>3264</v>
      </c>
      <c r="K47" s="121"/>
      <c r="L47" s="121"/>
      <c r="M47" s="121">
        <v>4560</v>
      </c>
      <c r="N47" s="121">
        <v>1409</v>
      </c>
      <c r="O47" s="123">
        <f t="shared" si="40"/>
        <v>3151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</row>
    <row r="48" spans="1:75" s="26" customFormat="1" ht="18.75" x14ac:dyDescent="0.3">
      <c r="A48" s="19"/>
      <c r="B48" s="119"/>
      <c r="C48" s="119"/>
      <c r="D48" s="119"/>
      <c r="E48" s="119"/>
      <c r="F48" s="119"/>
      <c r="G48" s="119"/>
      <c r="H48" s="121"/>
      <c r="I48" s="121"/>
      <c r="J48" s="121"/>
      <c r="K48" s="121"/>
      <c r="L48" s="121"/>
      <c r="M48" s="121"/>
      <c r="N48" s="121"/>
      <c r="O48" s="123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</row>
    <row r="49" spans="1:75" s="4" customFormat="1" x14ac:dyDescent="0.2">
      <c r="A49" s="19"/>
      <c r="B49" s="19"/>
      <c r="C49" s="19"/>
      <c r="D49" s="19"/>
      <c r="E49" s="19"/>
      <c r="F49" s="19"/>
      <c r="G49" s="19"/>
      <c r="H49" s="123"/>
      <c r="I49" s="123"/>
      <c r="J49" s="123"/>
      <c r="K49" s="123"/>
      <c r="L49" s="123"/>
      <c r="M49" s="123"/>
      <c r="N49" s="123"/>
      <c r="O49" s="123">
        <f>SUM(O31:O47)</f>
        <v>17958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</row>
    <row r="50" spans="1:75" s="4" customForma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</row>
    <row r="51" spans="1:75" s="4" customForma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</row>
    <row r="52" spans="1:75" s="4" customForma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</row>
    <row r="53" spans="1:75" s="4" customForma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</row>
    <row r="54" spans="1:75" s="4" customForma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</row>
    <row r="55" spans="1:75" s="2" customForma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1:75" s="2" customForma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1:75" s="2" customForma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</row>
    <row r="58" spans="1:75" s="2" customForma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</row>
    <row r="59" spans="1:75" s="2" customForma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</row>
    <row r="60" spans="1:75" s="2" customForma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</row>
    <row r="61" spans="1:75" s="2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</row>
    <row r="62" spans="1:75" s="2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</row>
    <row r="63" spans="1:75" s="2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</row>
    <row r="64" spans="1:75" s="2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</row>
    <row r="65" spans="1:75" s="2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</row>
    <row r="66" spans="1:75" s="2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</row>
    <row r="67" spans="1:75" s="2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</row>
    <row r="68" spans="1:75" s="2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</row>
    <row r="69" spans="1:75" s="2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</row>
    <row r="70" spans="1:75" s="2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</row>
    <row r="71" spans="1:75" s="2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</row>
    <row r="72" spans="1:75" s="2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</row>
    <row r="73" spans="1:75" s="2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</row>
    <row r="74" spans="1:75" s="2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</row>
    <row r="75" spans="1:75" s="2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</row>
    <row r="76" spans="1:75" s="2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</row>
    <row r="77" spans="1:75" s="2" customForma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</row>
    <row r="78" spans="1:75" s="2" customForma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</row>
    <row r="79" spans="1:75" s="2" customForma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</row>
    <row r="80" spans="1:75" s="2" customForma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</row>
    <row r="81" spans="1:75" s="2" customForma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1:75" s="2" customForma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</row>
    <row r="83" spans="1:75" s="2" customForma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</row>
    <row r="84" spans="1:75" s="2" customForma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</row>
    <row r="85" spans="1:75" s="2" customForma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</row>
    <row r="86" spans="1:75" s="2" customForma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</row>
    <row r="87" spans="1:75" s="2" customForma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</row>
    <row r="88" spans="1:75" s="2" customForma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</row>
    <row r="89" spans="1:75" s="2" customForma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</row>
    <row r="90" spans="1:75" s="2" customForma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</row>
    <row r="91" spans="1:75" s="2" customForma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</row>
    <row r="92" spans="1:75" s="2" customForma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</row>
    <row r="93" spans="1:75" s="2" customForma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</row>
    <row r="94" spans="1:75" s="2" customForma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</row>
    <row r="95" spans="1:75" s="2" customForma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</row>
    <row r="96" spans="1:75" s="2" customForma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</row>
    <row r="97" spans="1:75" s="2" customForma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</row>
    <row r="98" spans="1:75" s="2" customForma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</row>
    <row r="99" spans="1:75" s="2" customForma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</row>
    <row r="100" spans="1:75" s="2" customForma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</row>
    <row r="101" spans="1:75" s="2" customForma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</row>
    <row r="102" spans="1:75" s="2" customForma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</row>
    <row r="103" spans="1:75" s="2" customForma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</row>
    <row r="104" spans="1:75" s="2" customForma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</row>
    <row r="105" spans="1:75" s="2" customForma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</row>
    <row r="106" spans="1:75" s="2" customForma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</row>
    <row r="107" spans="1:75" s="2" customForma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</row>
    <row r="108" spans="1:75" s="2" customForma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</row>
    <row r="109" spans="1:75" s="2" customForma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</row>
    <row r="110" spans="1:75" s="2" customForma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</row>
    <row r="111" spans="1:75" s="2" customForma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</row>
    <row r="112" spans="1:75" s="2" customForma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</row>
    <row r="113" spans="1:75" s="2" customForma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</row>
    <row r="114" spans="1:75" s="2" customForma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</row>
    <row r="115" spans="1:75" s="2" customForma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</row>
    <row r="116" spans="1:75" s="2" customForma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</row>
    <row r="117" spans="1:75" s="2" customForma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</row>
    <row r="118" spans="1:75" s="2" customForma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</row>
    <row r="119" spans="1:75" s="2" customForma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75" s="2" customForma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</row>
    <row r="121" spans="1:75" s="2" customForma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</row>
    <row r="122" spans="1:75" s="2" customForma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</row>
    <row r="123" spans="1:75" s="2" customForma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</row>
    <row r="124" spans="1:75" s="2" customForma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</row>
    <row r="125" spans="1:75" s="2" customForma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</row>
    <row r="126" spans="1:75" s="2" customForma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</row>
    <row r="127" spans="1:75" s="2" customForma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</row>
    <row r="128" spans="1:75" s="2" customForma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</row>
    <row r="129" spans="1:75" s="2" customForma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</row>
    <row r="130" spans="1:75" s="2" customForma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</row>
    <row r="131" spans="1:75" s="2" customForma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</row>
    <row r="132" spans="1:75" s="2" customForma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</row>
    <row r="133" spans="1:75" s="2" customForma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</row>
    <row r="134" spans="1:75" s="2" customForma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</row>
    <row r="135" spans="1:75" s="2" customForma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</row>
    <row r="136" spans="1:75" s="2" customForma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</row>
    <row r="137" spans="1:75" s="2" customForma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</row>
    <row r="138" spans="1:75" s="2" customFormat="1" x14ac:dyDescent="0.2">
      <c r="A138" s="21"/>
      <c r="B138" s="21"/>
      <c r="C138" s="21"/>
      <c r="D138" s="21"/>
      <c r="E138" s="21"/>
      <c r="F138" s="21"/>
      <c r="G138" s="21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</row>
  </sheetData>
  <mergeCells count="84">
    <mergeCell ref="BA4:BD6"/>
    <mergeCell ref="BA7:BA8"/>
    <mergeCell ref="BB7:BB8"/>
    <mergeCell ref="BC7:BD7"/>
    <mergeCell ref="R1:U1"/>
    <mergeCell ref="AG5:AJ6"/>
    <mergeCell ref="AK5:AN6"/>
    <mergeCell ref="AG4:AN4"/>
    <mergeCell ref="AO4:AR6"/>
    <mergeCell ref="AS4:AV6"/>
    <mergeCell ref="AW4:AZ6"/>
    <mergeCell ref="AA7:AB7"/>
    <mergeCell ref="W7:W8"/>
    <mergeCell ref="X7:X8"/>
    <mergeCell ref="Y7:Y8"/>
    <mergeCell ref="AC4:AF6"/>
    <mergeCell ref="B4:E6"/>
    <mergeCell ref="B7:B8"/>
    <mergeCell ref="C7:C8"/>
    <mergeCell ref="D7:E7"/>
    <mergeCell ref="A2:U2"/>
    <mergeCell ref="A3:U3"/>
    <mergeCell ref="P7:Q7"/>
    <mergeCell ref="R7:R8"/>
    <mergeCell ref="A4:A8"/>
    <mergeCell ref="F4:I6"/>
    <mergeCell ref="S7:S8"/>
    <mergeCell ref="T7:U7"/>
    <mergeCell ref="F7:F8"/>
    <mergeCell ref="G7:G8"/>
    <mergeCell ref="H7:I7"/>
    <mergeCell ref="J7:J8"/>
    <mergeCell ref="BM4:BO6"/>
    <mergeCell ref="BV7:BW7"/>
    <mergeCell ref="BI7:BI8"/>
    <mergeCell ref="BJ7:BJ8"/>
    <mergeCell ref="BK7:BL7"/>
    <mergeCell ref="BP4:BS5"/>
    <mergeCell ref="BM7:BM8"/>
    <mergeCell ref="BT4:BW6"/>
    <mergeCell ref="BP6:BS6"/>
    <mergeCell ref="BP7:BP8"/>
    <mergeCell ref="BQ7:BQ8"/>
    <mergeCell ref="BR7:BS7"/>
    <mergeCell ref="BT7:BT8"/>
    <mergeCell ref="BU7:BU8"/>
    <mergeCell ref="BN7:BN8"/>
    <mergeCell ref="BE4:BH6"/>
    <mergeCell ref="BI4:BL6"/>
    <mergeCell ref="AC7:AC8"/>
    <mergeCell ref="AD7:AD8"/>
    <mergeCell ref="AW7:AX7"/>
    <mergeCell ref="AY7:AZ7"/>
    <mergeCell ref="AT7:AT8"/>
    <mergeCell ref="AE7:AF7"/>
    <mergeCell ref="AG7:AG8"/>
    <mergeCell ref="AH7:AH8"/>
    <mergeCell ref="AI7:AJ7"/>
    <mergeCell ref="AK7:AK8"/>
    <mergeCell ref="AL7:AL8"/>
    <mergeCell ref="AQ7:AR7"/>
    <mergeCell ref="AS7:AS8"/>
    <mergeCell ref="BF7:BF8"/>
    <mergeCell ref="BG7:BH7"/>
    <mergeCell ref="BO7:BO8"/>
    <mergeCell ref="AM7:AN7"/>
    <mergeCell ref="AO7:AO8"/>
    <mergeCell ref="AP7:AP8"/>
    <mergeCell ref="AU7:AV7"/>
    <mergeCell ref="BE7:BE8"/>
    <mergeCell ref="M29:O29"/>
    <mergeCell ref="H29:J29"/>
    <mergeCell ref="Y4:AB6"/>
    <mergeCell ref="N4:Q6"/>
    <mergeCell ref="R4:U6"/>
    <mergeCell ref="Z7:Z8"/>
    <mergeCell ref="O7:O8"/>
    <mergeCell ref="K7:K8"/>
    <mergeCell ref="L7:M7"/>
    <mergeCell ref="N7:N8"/>
    <mergeCell ref="V7:V8"/>
    <mergeCell ref="V4:X6"/>
    <mergeCell ref="J4:M4"/>
    <mergeCell ref="J5:M6"/>
  </mergeCells>
  <printOptions horizontalCentered="1"/>
  <pageMargins left="0" right="0" top="0.35433070866141736" bottom="0.74803149606299213" header="0.31496062992125984" footer="0.31496062992125984"/>
  <pageSetup paperSize="9" scale="78" orientation="landscape" r:id="rId1"/>
  <colBreaks count="3" manualBreakCount="3">
    <brk id="21" max="1048575" man="1"/>
    <brk id="40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4</vt:i4>
      </vt:variant>
    </vt:vector>
  </HeadingPairs>
  <TitlesOfParts>
    <vt:vector size="9" baseType="lpstr">
      <vt:lpstr>0</vt:lpstr>
      <vt:lpstr>2 </vt:lpstr>
      <vt:lpstr> 3 </vt:lpstr>
      <vt:lpstr>6</vt:lpstr>
      <vt:lpstr>7</vt:lpstr>
      <vt:lpstr>' 3 '!Заголовки_для_друку</vt:lpstr>
      <vt:lpstr>'7'!Заголовки_для_друку</vt:lpstr>
      <vt:lpstr>' 3 '!Область_друку</vt:lpstr>
      <vt:lpstr>'6'!Область_друку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Терещук Олена Вікторівна</cp:lastModifiedBy>
  <cp:lastPrinted>2020-01-15T13:25:33Z</cp:lastPrinted>
  <dcterms:created xsi:type="dcterms:W3CDTF">2017-11-17T08:56:41Z</dcterms:created>
  <dcterms:modified xsi:type="dcterms:W3CDTF">2020-01-15T14:44:45Z</dcterms:modified>
</cp:coreProperties>
</file>