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9312" yWindow="72" windowWidth="12288" windowHeight="9432" tabRatio="573" activeTab="6"/>
  </bookViews>
  <sheets>
    <sheet name="1 " sheetId="21" r:id="rId1"/>
    <sheet name="2 " sheetId="22" r:id="rId2"/>
    <sheet name=" 3 " sheetId="23" r:id="rId3"/>
    <sheet name="4 " sheetId="11" r:id="rId4"/>
    <sheet name="5 " sheetId="12" r:id="rId5"/>
    <sheet name="6" sheetId="15" r:id="rId6"/>
    <sheet name="7" sheetId="14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3">#REF!</definedName>
    <definedName name="_firstRow" localSheetId="4">#REF!</definedName>
    <definedName name="_firstRow" localSheetId="5">#REF!</definedName>
    <definedName name="_firstRow">#REF!</definedName>
    <definedName name="_lastColumn" localSheetId="3">#REF!</definedName>
    <definedName name="_lastColumn" localSheetId="4">#REF!</definedName>
    <definedName name="_lastColumn" localSheetId="5">#REF!</definedName>
    <definedName name="_lastColumn">#REF!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3" hidden="1">'4 '!#REF!</definedName>
    <definedName name="ACwvu.форма7." localSheetId="4" hidden="1">'5 '!#REF!</definedName>
    <definedName name="date.e" localSheetId="2">'[1]Sheet1 (3)'!#REF!</definedName>
    <definedName name="date.e" localSheetId="1">'[2]Sheet1 (3)'!#REF!</definedName>
    <definedName name="date.e" localSheetId="3">'[2]Sheet1 (3)'!#REF!</definedName>
    <definedName name="date.e" localSheetId="4">'[2]Sheet1 (3)'!#REF!</definedName>
    <definedName name="date.e" localSheetId="5">'[3]Sheet1 (3)'!#REF!</definedName>
    <definedName name="date.e">'[1]Sheet1 (3)'!#REF!</definedName>
    <definedName name="date_b" localSheetId="2">#REF!</definedName>
    <definedName name="date_b" localSheetId="1">#REF!</definedName>
    <definedName name="date_b" localSheetId="3">#REF!</definedName>
    <definedName name="date_b" localSheetId="4">#REF!</definedName>
    <definedName name="date_b" localSheetId="5">#REF!</definedName>
    <definedName name="date_b">#REF!</definedName>
    <definedName name="date_e" localSheetId="2">'[1]Sheet1 (2)'!#REF!</definedName>
    <definedName name="date_e" localSheetId="1">'[2]Sheet1 (2)'!#REF!</definedName>
    <definedName name="date_e" localSheetId="3">'[2]Sheet1 (2)'!#REF!</definedName>
    <definedName name="date_e" localSheetId="4">'[2]Sheet1 (2)'!#REF!</definedName>
    <definedName name="date_e" localSheetId="5">'[3]Sheet1 (2)'!#REF!</definedName>
    <definedName name="date_e">'[1]Sheet1 (2)'!#REF!</definedName>
    <definedName name="Excel_BuiltIn_Print_Area_1" localSheetId="2">#REF!</definedName>
    <definedName name="Excel_BuiltIn_Print_Area_1" localSheetId="1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>#REF!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2">[4]Sheet3!$A$3</definedName>
    <definedName name="hjj" localSheetId="1">[5]Sheet3!$A$3</definedName>
    <definedName name="hjj" localSheetId="3">[4]Sheet3!$A$3</definedName>
    <definedName name="hjj" localSheetId="4">[4]Sheet3!$A$3</definedName>
    <definedName name="hjj" localSheetId="5">[6]Sheet3!$A$3</definedName>
    <definedName name="hjj">[7]Sheet3!$A$3</definedName>
    <definedName name="hl_0" localSheetId="2">#REF!</definedName>
    <definedName name="hl_0" localSheetId="1">#REF!</definedName>
    <definedName name="hl_0" localSheetId="3">#REF!</definedName>
    <definedName name="hl_0" localSheetId="4">#REF!</definedName>
    <definedName name="hl_0" localSheetId="5">#REF!</definedName>
    <definedName name="hl_0">#REF!</definedName>
    <definedName name="hn_0" localSheetId="2">#REF!</definedName>
    <definedName name="hn_0" localSheetId="1">#REF!</definedName>
    <definedName name="hn_0" localSheetId="3">#REF!</definedName>
    <definedName name="hn_0" localSheetId="4">#REF!</definedName>
    <definedName name="hn_0" localSheetId="5">#REF!</definedName>
    <definedName name="hn_0">#REF!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2">'[1]Sheet1 (2)'!#REF!</definedName>
    <definedName name="lcz" localSheetId="1">'[2]Sheet1 (2)'!#REF!</definedName>
    <definedName name="lcz" localSheetId="3">'[2]Sheet1 (2)'!#REF!</definedName>
    <definedName name="lcz" localSheetId="4">'[2]Sheet1 (2)'!#REF!</definedName>
    <definedName name="lcz" localSheetId="5">'[3]Sheet1 (2)'!#REF!</definedName>
    <definedName name="lcz">'[1]Sheet1 (2)'!#REF!</definedName>
    <definedName name="name_cz" localSheetId="2">#REF!</definedName>
    <definedName name="name_cz" localSheetId="1">#REF!</definedName>
    <definedName name="name_cz" localSheetId="3">#REF!</definedName>
    <definedName name="name_cz" localSheetId="4">#REF!</definedName>
    <definedName name="name_cz" localSheetId="5">#REF!</definedName>
    <definedName name="name_cz">#REF!</definedName>
    <definedName name="name_period" localSheetId="2">#REF!</definedName>
    <definedName name="name_period" localSheetId="1">#REF!</definedName>
    <definedName name="name_period" localSheetId="3">#REF!</definedName>
    <definedName name="name_period" localSheetId="4">#REF!</definedName>
    <definedName name="name_period" localSheetId="5">#REF!</definedName>
    <definedName name="name_period">#REF!</definedName>
    <definedName name="pyear" localSheetId="2">#REF!</definedName>
    <definedName name="pyear" localSheetId="1">#REF!</definedName>
    <definedName name="pyear" localSheetId="3">#REF!</definedName>
    <definedName name="pyear" localSheetId="4">#REF!</definedName>
    <definedName name="pyear" localSheetId="5">#REF!</definedName>
    <definedName name="pyear">#REF!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3" hidden="1">'4 '!#REF!</definedName>
    <definedName name="Swvu.форма7." localSheetId="4" hidden="1">'5 '!#REF!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 3 '!$B:$B</definedName>
    <definedName name="_xlnm.Print_Titles" localSheetId="3">'4 '!$A:$A</definedName>
    <definedName name="_xlnm.Print_Titles" localSheetId="4">'5 '!$A:$A</definedName>
    <definedName name="_xlnm.Print_Titles" localSheetId="6">'7'!$A:$A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2">' 3 '!$B$1:$F$23</definedName>
    <definedName name="_xlnm.Print_Area" localSheetId="0">'1 '!#REF!</definedName>
    <definedName name="_xlnm.Print_Area" localSheetId="1">'2 '!$A$2:$I$34</definedName>
    <definedName name="_xlnm.Print_Area" localSheetId="3">'4 '!$A$1:$E$26</definedName>
    <definedName name="_xlnm.Print_Area" localSheetId="4">'5 '!$A$2:$E$16</definedName>
    <definedName name="_xlnm.Print_Area" localSheetId="5">'6'!$A$3:$F$33</definedName>
    <definedName name="олд" localSheetId="3">'[3]Sheet1 (3)'!#REF!</definedName>
    <definedName name="олд" localSheetId="4">'[3]Sheet1 (3)'!#REF!</definedName>
    <definedName name="олд" localSheetId="5">'[3]Sheet1 (3)'!#REF!</definedName>
    <definedName name="олд">'[3]Sheet1 (3)'!#REF!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2">[8]Sheet3!$A$2</definedName>
    <definedName name="ц" localSheetId="1">[9]Sheet3!$A$2</definedName>
    <definedName name="ц" localSheetId="3">[8]Sheet3!$A$2</definedName>
    <definedName name="ц" localSheetId="4">[8]Sheet3!$A$2</definedName>
    <definedName name="ц" localSheetId="5">[10]Sheet3!$A$2</definedName>
    <definedName name="ц">[11]Sheet3!$A$2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N32" i="14" l="1"/>
  <c r="N33" i="14"/>
  <c r="N34" i="14"/>
  <c r="N35" i="14"/>
  <c r="N36" i="14"/>
  <c r="N37" i="14"/>
  <c r="N38" i="14"/>
  <c r="N39" i="14"/>
  <c r="N40" i="14"/>
  <c r="N41" i="14"/>
  <c r="N42" i="14"/>
  <c r="N43" i="14"/>
  <c r="N44" i="14"/>
  <c r="N45" i="14"/>
  <c r="N46" i="14"/>
  <c r="N47" i="14"/>
  <c r="N48" i="14"/>
  <c r="N31" i="14"/>
  <c r="C30" i="14"/>
  <c r="D30" i="14"/>
  <c r="E30" i="14"/>
  <c r="F30" i="14"/>
  <c r="G30" i="14"/>
  <c r="H30" i="14"/>
  <c r="I30" i="14"/>
  <c r="J30" i="14"/>
  <c r="K30" i="14"/>
  <c r="L30" i="14"/>
  <c r="B30" i="14"/>
  <c r="N30" i="14" l="1"/>
  <c r="C28" i="15"/>
  <c r="B28" i="15"/>
  <c r="BC11" i="14"/>
  <c r="BD11" i="14"/>
  <c r="BC12" i="14"/>
  <c r="BD12" i="14"/>
  <c r="BC13" i="14"/>
  <c r="BD13" i="14"/>
  <c r="BC14" i="14"/>
  <c r="BD14" i="14"/>
  <c r="BC15" i="14"/>
  <c r="BD15" i="14"/>
  <c r="BC16" i="14"/>
  <c r="BD16" i="14"/>
  <c r="BC17" i="14"/>
  <c r="BD17" i="14"/>
  <c r="BC18" i="14"/>
  <c r="BD18" i="14"/>
  <c r="BC19" i="14"/>
  <c r="BD19" i="14"/>
  <c r="BC20" i="14"/>
  <c r="BD20" i="14"/>
  <c r="BC21" i="14"/>
  <c r="BD21" i="14"/>
  <c r="BC22" i="14"/>
  <c r="BD22" i="14"/>
  <c r="BC23" i="14"/>
  <c r="BD23" i="14"/>
  <c r="BC24" i="14"/>
  <c r="BD24" i="14"/>
  <c r="BC25" i="14"/>
  <c r="BD25" i="14"/>
  <c r="BC26" i="14"/>
  <c r="BD26" i="14"/>
  <c r="BC27" i="14"/>
  <c r="BD27" i="14"/>
  <c r="BB10" i="14"/>
  <c r="BD10" i="14" s="1"/>
  <c r="BA10" i="14"/>
  <c r="BE10" i="14"/>
  <c r="BH10" i="14" s="1"/>
  <c r="BF10" i="14"/>
  <c r="BG10" i="14"/>
  <c r="BG11" i="14"/>
  <c r="BH11" i="14"/>
  <c r="BG12" i="14"/>
  <c r="BH12" i="14"/>
  <c r="BG13" i="14"/>
  <c r="BH13" i="14"/>
  <c r="BC10" i="14" l="1"/>
  <c r="D11" i="14" l="1"/>
  <c r="E11" i="14"/>
  <c r="D12" i="14"/>
  <c r="E12" i="14"/>
  <c r="D13" i="14"/>
  <c r="E13" i="14"/>
  <c r="D14" i="14"/>
  <c r="E14" i="14"/>
  <c r="D15" i="14"/>
  <c r="E15" i="14"/>
  <c r="D16" i="14"/>
  <c r="E16" i="14"/>
  <c r="D17" i="14"/>
  <c r="E17" i="14"/>
  <c r="D18" i="14"/>
  <c r="E18" i="14"/>
  <c r="D19" i="14"/>
  <c r="E19" i="14"/>
  <c r="D20" i="14"/>
  <c r="E20" i="14"/>
  <c r="D21" i="14"/>
  <c r="E21" i="14"/>
  <c r="D22" i="14"/>
  <c r="E22" i="14"/>
  <c r="D23" i="14"/>
  <c r="E23" i="14"/>
  <c r="D24" i="14"/>
  <c r="E24" i="14"/>
  <c r="D25" i="14"/>
  <c r="E25" i="14"/>
  <c r="D26" i="14"/>
  <c r="E26" i="14"/>
  <c r="D27" i="14"/>
  <c r="E27" i="14"/>
  <c r="C10" i="14"/>
  <c r="B10" i="14"/>
  <c r="B6" i="15" s="1"/>
  <c r="D28" i="15"/>
  <c r="E28" i="15"/>
  <c r="E10" i="14" l="1"/>
  <c r="C6" i="15"/>
  <c r="D10" i="14"/>
  <c r="D6" i="15" l="1"/>
  <c r="E6" i="15"/>
  <c r="AL10" i="14" l="1"/>
  <c r="AH10" i="14"/>
  <c r="D20" i="11" l="1"/>
  <c r="D13" i="11" l="1"/>
  <c r="V11" i="14" l="1"/>
  <c r="W11" i="14"/>
  <c r="V12" i="14"/>
  <c r="W12" i="14"/>
  <c r="V13" i="14"/>
  <c r="W13" i="14"/>
  <c r="V14" i="14"/>
  <c r="W14" i="14"/>
  <c r="V15" i="14"/>
  <c r="W15" i="14"/>
  <c r="V16" i="14"/>
  <c r="W16" i="14"/>
  <c r="V17" i="14"/>
  <c r="W17" i="14"/>
  <c r="V18" i="14"/>
  <c r="W18" i="14"/>
  <c r="V19" i="14"/>
  <c r="W19" i="14"/>
  <c r="V20" i="14"/>
  <c r="W20" i="14"/>
  <c r="V21" i="14"/>
  <c r="W21" i="14"/>
  <c r="V22" i="14"/>
  <c r="W22" i="14"/>
  <c r="V23" i="14"/>
  <c r="W23" i="14"/>
  <c r="V24" i="14"/>
  <c r="W24" i="14"/>
  <c r="V25" i="14"/>
  <c r="W25" i="14"/>
  <c r="V26" i="14"/>
  <c r="W26" i="14"/>
  <c r="V27" i="14"/>
  <c r="W27" i="14"/>
  <c r="C31" i="15"/>
  <c r="B31" i="15"/>
  <c r="X11" i="14" l="1"/>
  <c r="X12" i="14"/>
  <c r="X13" i="14"/>
  <c r="X14" i="14"/>
  <c r="X15" i="14"/>
  <c r="X16" i="14"/>
  <c r="X17" i="14"/>
  <c r="X18" i="14"/>
  <c r="X19" i="14"/>
  <c r="X20" i="14"/>
  <c r="X21" i="14"/>
  <c r="X22" i="14"/>
  <c r="X23" i="14"/>
  <c r="X24" i="14"/>
  <c r="X25" i="14"/>
  <c r="X26" i="14"/>
  <c r="X27" i="14"/>
  <c r="BO11" i="14"/>
  <c r="BO12" i="14"/>
  <c r="BO13" i="14"/>
  <c r="BO14" i="14"/>
  <c r="BO15" i="14"/>
  <c r="BO16" i="14"/>
  <c r="BO17" i="14"/>
  <c r="BO18" i="14"/>
  <c r="BO19" i="14"/>
  <c r="BO20" i="14"/>
  <c r="BO21" i="14"/>
  <c r="BO22" i="14"/>
  <c r="BO23" i="14"/>
  <c r="BO24" i="14"/>
  <c r="BO25" i="14"/>
  <c r="BO26" i="14"/>
  <c r="BO27" i="14"/>
  <c r="BO10" i="14"/>
  <c r="BV11" i="14"/>
  <c r="BW11" i="14"/>
  <c r="BV12" i="14"/>
  <c r="BW12" i="14"/>
  <c r="BV13" i="14"/>
  <c r="BW13" i="14"/>
  <c r="BV14" i="14"/>
  <c r="BW14" i="14"/>
  <c r="BV15" i="14"/>
  <c r="BW15" i="14"/>
  <c r="BV16" i="14"/>
  <c r="BW16" i="14"/>
  <c r="BV17" i="14"/>
  <c r="BW17" i="14"/>
  <c r="BV18" i="14"/>
  <c r="BW18" i="14"/>
  <c r="BV19" i="14"/>
  <c r="BW19" i="14"/>
  <c r="BV20" i="14"/>
  <c r="BW20" i="14"/>
  <c r="BV21" i="14"/>
  <c r="BW21" i="14"/>
  <c r="BV22" i="14"/>
  <c r="BW22" i="14"/>
  <c r="BV23" i="14"/>
  <c r="BW23" i="14"/>
  <c r="BV24" i="14"/>
  <c r="BW24" i="14"/>
  <c r="BV25" i="14"/>
  <c r="BW25" i="14"/>
  <c r="BV26" i="14"/>
  <c r="BW26" i="14"/>
  <c r="BV27" i="14"/>
  <c r="BW27" i="14"/>
  <c r="BR11" i="14"/>
  <c r="BS11" i="14"/>
  <c r="BR12" i="14"/>
  <c r="BS12" i="14"/>
  <c r="BR13" i="14"/>
  <c r="BS13" i="14"/>
  <c r="BR14" i="14"/>
  <c r="BS14" i="14"/>
  <c r="BR15" i="14"/>
  <c r="BS15" i="14"/>
  <c r="BR16" i="14"/>
  <c r="BS16" i="14"/>
  <c r="BR17" i="14"/>
  <c r="BS17" i="14"/>
  <c r="BR18" i="14"/>
  <c r="BS18" i="14"/>
  <c r="BR19" i="14"/>
  <c r="BS19" i="14"/>
  <c r="BR20" i="14"/>
  <c r="BS20" i="14"/>
  <c r="BR21" i="14"/>
  <c r="BS21" i="14"/>
  <c r="BR22" i="14"/>
  <c r="BS22" i="14"/>
  <c r="BR23" i="14"/>
  <c r="BS23" i="14"/>
  <c r="BR24" i="14"/>
  <c r="BS24" i="14"/>
  <c r="BR25" i="14"/>
  <c r="BS25" i="14"/>
  <c r="BR26" i="14"/>
  <c r="BS26" i="14"/>
  <c r="BR27" i="14"/>
  <c r="BS27" i="14"/>
  <c r="BK11" i="14"/>
  <c r="BL11" i="14"/>
  <c r="BK12" i="14"/>
  <c r="BL12" i="14"/>
  <c r="BK13" i="14"/>
  <c r="BL13" i="14"/>
  <c r="BK14" i="14"/>
  <c r="BL14" i="14"/>
  <c r="BK15" i="14"/>
  <c r="BL15" i="14"/>
  <c r="BK16" i="14"/>
  <c r="BL16" i="14"/>
  <c r="BK17" i="14"/>
  <c r="BL17" i="14"/>
  <c r="BK18" i="14"/>
  <c r="BL18" i="14"/>
  <c r="BK19" i="14"/>
  <c r="BL19" i="14"/>
  <c r="BK20" i="14"/>
  <c r="BL20" i="14"/>
  <c r="BK21" i="14"/>
  <c r="BL21" i="14"/>
  <c r="BK22" i="14"/>
  <c r="BL22" i="14"/>
  <c r="BK23" i="14"/>
  <c r="BL23" i="14"/>
  <c r="BK24" i="14"/>
  <c r="BL24" i="14"/>
  <c r="BK25" i="14"/>
  <c r="BL25" i="14"/>
  <c r="BK26" i="14"/>
  <c r="BL26" i="14"/>
  <c r="BK27" i="14"/>
  <c r="BL27" i="14"/>
  <c r="BG14" i="14"/>
  <c r="BH14" i="14"/>
  <c r="BG15" i="14"/>
  <c r="BH15" i="14"/>
  <c r="BG16" i="14"/>
  <c r="BH16" i="14"/>
  <c r="BG17" i="14"/>
  <c r="BH17" i="14"/>
  <c r="BG18" i="14"/>
  <c r="BH18" i="14"/>
  <c r="BG19" i="14"/>
  <c r="BH19" i="14"/>
  <c r="BG20" i="14"/>
  <c r="BH20" i="14"/>
  <c r="BG21" i="14"/>
  <c r="BH21" i="14"/>
  <c r="BG22" i="14"/>
  <c r="BH22" i="14"/>
  <c r="BG23" i="14"/>
  <c r="BH23" i="14"/>
  <c r="BG24" i="14"/>
  <c r="BH24" i="14"/>
  <c r="BG25" i="14"/>
  <c r="BH25" i="14"/>
  <c r="BG26" i="14"/>
  <c r="BH26" i="14"/>
  <c r="BG27" i="14"/>
  <c r="BH27" i="14"/>
  <c r="BW10" i="14"/>
  <c r="BV10" i="14"/>
  <c r="AQ11" i="14"/>
  <c r="AR11" i="14"/>
  <c r="AQ12" i="14"/>
  <c r="AR12" i="14"/>
  <c r="AQ13" i="14"/>
  <c r="AR13" i="14"/>
  <c r="AQ14" i="14"/>
  <c r="AR14" i="14"/>
  <c r="AQ15" i="14"/>
  <c r="AR15" i="14"/>
  <c r="AQ16" i="14"/>
  <c r="AR16" i="14"/>
  <c r="AQ17" i="14"/>
  <c r="AR17" i="14"/>
  <c r="AQ18" i="14"/>
  <c r="AR18" i="14"/>
  <c r="AQ19" i="14"/>
  <c r="AR19" i="14"/>
  <c r="AQ20" i="14"/>
  <c r="AR20" i="14"/>
  <c r="AQ21" i="14"/>
  <c r="AR21" i="14"/>
  <c r="AQ22" i="14"/>
  <c r="AR22" i="14"/>
  <c r="AQ23" i="14"/>
  <c r="AR23" i="14"/>
  <c r="AQ24" i="14"/>
  <c r="AR24" i="14"/>
  <c r="AQ25" i="14"/>
  <c r="AR25" i="14"/>
  <c r="AQ26" i="14"/>
  <c r="AR26" i="14"/>
  <c r="AQ27" i="14"/>
  <c r="AR27" i="14"/>
  <c r="AA11" i="14"/>
  <c r="AB11" i="14"/>
  <c r="AA12" i="14"/>
  <c r="AB12" i="14"/>
  <c r="AA13" i="14"/>
  <c r="AB13" i="14"/>
  <c r="AA14" i="14"/>
  <c r="AB14" i="14"/>
  <c r="AA15" i="14"/>
  <c r="AB15" i="14"/>
  <c r="AA16" i="14"/>
  <c r="AB16" i="14"/>
  <c r="AA17" i="14"/>
  <c r="AB17" i="14"/>
  <c r="AA18" i="14"/>
  <c r="AB18" i="14"/>
  <c r="AA19" i="14"/>
  <c r="AB19" i="14"/>
  <c r="AA20" i="14"/>
  <c r="AB20" i="14"/>
  <c r="AA21" i="14"/>
  <c r="AB21" i="14"/>
  <c r="AA22" i="14"/>
  <c r="AB22" i="14"/>
  <c r="AA23" i="14"/>
  <c r="AB23" i="14"/>
  <c r="AA24" i="14"/>
  <c r="AB24" i="14"/>
  <c r="AA25" i="14"/>
  <c r="AB25" i="14"/>
  <c r="AA26" i="14"/>
  <c r="AB26" i="14"/>
  <c r="AA27" i="14"/>
  <c r="AB27" i="14"/>
  <c r="T11" i="14"/>
  <c r="U11" i="14"/>
  <c r="T12" i="14"/>
  <c r="U12" i="14"/>
  <c r="T13" i="14"/>
  <c r="U13" i="14"/>
  <c r="T14" i="14"/>
  <c r="U14" i="14"/>
  <c r="T15" i="14"/>
  <c r="U15" i="14"/>
  <c r="T16" i="14"/>
  <c r="U16" i="14"/>
  <c r="T17" i="14"/>
  <c r="U17" i="14"/>
  <c r="T18" i="14"/>
  <c r="U18" i="14"/>
  <c r="T19" i="14"/>
  <c r="U19" i="14"/>
  <c r="T20" i="14"/>
  <c r="U20" i="14"/>
  <c r="T21" i="14"/>
  <c r="U21" i="14"/>
  <c r="T22" i="14"/>
  <c r="U22" i="14"/>
  <c r="T23" i="14"/>
  <c r="U23" i="14"/>
  <c r="T24" i="14"/>
  <c r="U24" i="14"/>
  <c r="U25" i="14"/>
  <c r="T26" i="14"/>
  <c r="U26" i="14"/>
  <c r="T27" i="14"/>
  <c r="U27" i="14"/>
  <c r="P11" i="14"/>
  <c r="Q11" i="14"/>
  <c r="P12" i="14"/>
  <c r="Q12" i="14"/>
  <c r="P13" i="14"/>
  <c r="Q13" i="14"/>
  <c r="P14" i="14"/>
  <c r="Q14" i="14"/>
  <c r="P15" i="14"/>
  <c r="Q15" i="14"/>
  <c r="P16" i="14"/>
  <c r="Q16" i="14"/>
  <c r="P17" i="14"/>
  <c r="Q17" i="14"/>
  <c r="P18" i="14"/>
  <c r="Q18" i="14"/>
  <c r="P19" i="14"/>
  <c r="Q19" i="14"/>
  <c r="P20" i="14"/>
  <c r="Q20" i="14"/>
  <c r="P21" i="14"/>
  <c r="Q21" i="14"/>
  <c r="P22" i="14"/>
  <c r="Q22" i="14"/>
  <c r="P23" i="14"/>
  <c r="Q23" i="14"/>
  <c r="P24" i="14"/>
  <c r="Q24" i="14"/>
  <c r="P25" i="14"/>
  <c r="Q25" i="14"/>
  <c r="P26" i="14"/>
  <c r="Q26" i="14"/>
  <c r="P27" i="14"/>
  <c r="Q27" i="14"/>
  <c r="AM11" i="14"/>
  <c r="AN11" i="14"/>
  <c r="AM12" i="14"/>
  <c r="AN12" i="14"/>
  <c r="AM13" i="14"/>
  <c r="AN13" i="14"/>
  <c r="AM14" i="14"/>
  <c r="AN14" i="14"/>
  <c r="AM15" i="14"/>
  <c r="AN15" i="14"/>
  <c r="AM16" i="14"/>
  <c r="AN16" i="14"/>
  <c r="AM17" i="14"/>
  <c r="AN17" i="14"/>
  <c r="AM18" i="14"/>
  <c r="AN18" i="14"/>
  <c r="AM19" i="14"/>
  <c r="AN19" i="14"/>
  <c r="AM20" i="14"/>
  <c r="AN20" i="14"/>
  <c r="AM21" i="14"/>
  <c r="AN21" i="14"/>
  <c r="AM22" i="14"/>
  <c r="AN22" i="14"/>
  <c r="AM23" i="14"/>
  <c r="AN23" i="14"/>
  <c r="AM24" i="14"/>
  <c r="AN24" i="14"/>
  <c r="AM25" i="14"/>
  <c r="AN25" i="14"/>
  <c r="AM26" i="14"/>
  <c r="AN26" i="14"/>
  <c r="AM27" i="14"/>
  <c r="AN27" i="14"/>
  <c r="AI11" i="14"/>
  <c r="AJ11" i="14"/>
  <c r="AI12" i="14"/>
  <c r="AJ12" i="14"/>
  <c r="AI13" i="14"/>
  <c r="AJ13" i="14"/>
  <c r="AI14" i="14"/>
  <c r="AJ14" i="14"/>
  <c r="AI15" i="14"/>
  <c r="AJ15" i="14"/>
  <c r="AI16" i="14"/>
  <c r="AJ16" i="14"/>
  <c r="AI17" i="14"/>
  <c r="AJ17" i="14"/>
  <c r="AI18" i="14"/>
  <c r="AJ18" i="14"/>
  <c r="AI19" i="14"/>
  <c r="AJ19" i="14"/>
  <c r="AI20" i="14"/>
  <c r="AJ20" i="14"/>
  <c r="AI21" i="14"/>
  <c r="AJ21" i="14"/>
  <c r="AI22" i="14"/>
  <c r="AJ22" i="14"/>
  <c r="AI23" i="14"/>
  <c r="AJ23" i="14"/>
  <c r="AI24" i="14"/>
  <c r="AJ24" i="14"/>
  <c r="AI25" i="14"/>
  <c r="AJ25" i="14"/>
  <c r="AI26" i="14"/>
  <c r="AJ26" i="14"/>
  <c r="AI27" i="14"/>
  <c r="AJ27" i="14"/>
  <c r="AF11" i="14"/>
  <c r="AF12" i="14"/>
  <c r="AF13" i="14"/>
  <c r="AF14" i="14"/>
  <c r="AF15" i="14"/>
  <c r="AF16" i="14"/>
  <c r="AF17" i="14"/>
  <c r="AF18" i="14"/>
  <c r="AF19" i="14"/>
  <c r="AF20" i="14"/>
  <c r="AF21" i="14"/>
  <c r="AF22" i="14"/>
  <c r="AF23" i="14"/>
  <c r="AF24" i="14"/>
  <c r="AF25" i="14"/>
  <c r="AF26" i="14"/>
  <c r="AF27" i="14"/>
  <c r="AE11" i="14"/>
  <c r="AE12" i="14"/>
  <c r="AE13" i="14"/>
  <c r="AE14" i="14"/>
  <c r="AE15" i="14"/>
  <c r="AE16" i="14"/>
  <c r="AE17" i="14"/>
  <c r="AE18" i="14"/>
  <c r="AE19" i="14"/>
  <c r="AE20" i="14"/>
  <c r="AE21" i="14"/>
  <c r="AE22" i="14"/>
  <c r="AE23" i="14"/>
  <c r="AE24" i="14"/>
  <c r="AE25" i="14"/>
  <c r="AE26" i="14"/>
  <c r="AE27" i="14"/>
  <c r="M11" i="14"/>
  <c r="M12" i="14"/>
  <c r="M13" i="14"/>
  <c r="M14" i="14"/>
  <c r="M15" i="14"/>
  <c r="M16" i="14"/>
  <c r="M17" i="14"/>
  <c r="M18" i="14"/>
  <c r="M19" i="14"/>
  <c r="M20" i="14"/>
  <c r="M21" i="14"/>
  <c r="M22" i="14"/>
  <c r="M23" i="14"/>
  <c r="M24" i="14"/>
  <c r="M25" i="14"/>
  <c r="M26" i="14"/>
  <c r="M27" i="14"/>
  <c r="L11" i="14"/>
  <c r="L12" i="14"/>
  <c r="L13" i="14"/>
  <c r="L14" i="14"/>
  <c r="L15" i="14"/>
  <c r="L16" i="14"/>
  <c r="L17" i="14"/>
  <c r="L18" i="14"/>
  <c r="L19" i="14"/>
  <c r="L20" i="14"/>
  <c r="L21" i="14"/>
  <c r="L22" i="14"/>
  <c r="L23" i="14"/>
  <c r="L24" i="14"/>
  <c r="L25" i="14"/>
  <c r="L26" i="14"/>
  <c r="L27" i="14"/>
  <c r="AY11" i="14"/>
  <c r="AY12" i="14"/>
  <c r="AY13" i="14"/>
  <c r="AY14" i="14"/>
  <c r="AY15" i="14"/>
  <c r="AY16" i="14"/>
  <c r="AY17" i="14"/>
  <c r="AY18" i="14"/>
  <c r="AY19" i="14"/>
  <c r="AY20" i="14"/>
  <c r="AY21" i="14"/>
  <c r="AY22" i="14"/>
  <c r="AY23" i="14"/>
  <c r="AY24" i="14"/>
  <c r="AY25" i="14"/>
  <c r="AY26" i="14"/>
  <c r="AY27" i="14"/>
  <c r="AZ11" i="14"/>
  <c r="AZ12" i="14"/>
  <c r="AZ13" i="14"/>
  <c r="AZ14" i="14"/>
  <c r="AZ15" i="14"/>
  <c r="AZ16" i="14"/>
  <c r="AZ17" i="14"/>
  <c r="AZ18" i="14"/>
  <c r="AZ19" i="14"/>
  <c r="AZ20" i="14"/>
  <c r="AZ21" i="14"/>
  <c r="AZ22" i="14"/>
  <c r="AZ23" i="14"/>
  <c r="AZ24" i="14"/>
  <c r="AZ25" i="14"/>
  <c r="AZ26" i="14"/>
  <c r="AZ27" i="14"/>
  <c r="AU11" i="14"/>
  <c r="AU12" i="14"/>
  <c r="AU13" i="14"/>
  <c r="AU14" i="14"/>
  <c r="AU15" i="14"/>
  <c r="AU16" i="14"/>
  <c r="AU17" i="14"/>
  <c r="AU18" i="14"/>
  <c r="AU19" i="14"/>
  <c r="AU20" i="14"/>
  <c r="AU21" i="14"/>
  <c r="AU22" i="14"/>
  <c r="AU23" i="14"/>
  <c r="AU24" i="14"/>
  <c r="AU25" i="14"/>
  <c r="AU26" i="14"/>
  <c r="AU27" i="14"/>
  <c r="AV11" i="14"/>
  <c r="AV12" i="14"/>
  <c r="AV13" i="14"/>
  <c r="AV14" i="14"/>
  <c r="AV15" i="14"/>
  <c r="AV16" i="14"/>
  <c r="AV17" i="14"/>
  <c r="AV18" i="14"/>
  <c r="AV19" i="14"/>
  <c r="AV20" i="14"/>
  <c r="AV21" i="14"/>
  <c r="AV22" i="14"/>
  <c r="AV23" i="14"/>
  <c r="AV24" i="14"/>
  <c r="AV25" i="14"/>
  <c r="AV26" i="14"/>
  <c r="AV27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I11" i="14"/>
  <c r="I12" i="14"/>
  <c r="I13" i="14"/>
  <c r="I14" i="14"/>
  <c r="I15" i="14"/>
  <c r="I16" i="14"/>
  <c r="I17" i="14"/>
  <c r="I18" i="14"/>
  <c r="I19" i="14"/>
  <c r="I20" i="14"/>
  <c r="I21" i="14"/>
  <c r="I22" i="14"/>
  <c r="I23" i="14"/>
  <c r="I24" i="14"/>
  <c r="I25" i="14"/>
  <c r="I26" i="14"/>
  <c r="I27" i="14"/>
  <c r="K10" i="14"/>
  <c r="J10" i="14"/>
  <c r="BQ10" i="14"/>
  <c r="BP10" i="14"/>
  <c r="BJ10" i="14"/>
  <c r="C30" i="15" s="1"/>
  <c r="BI10" i="14"/>
  <c r="C29" i="15"/>
  <c r="B29" i="15"/>
  <c r="AX10" i="14"/>
  <c r="AW10" i="14"/>
  <c r="AT10" i="14"/>
  <c r="AS10" i="14"/>
  <c r="AP10" i="14"/>
  <c r="C18" i="15" s="1"/>
  <c r="AO10" i="14"/>
  <c r="B18" i="15" s="1"/>
  <c r="AK10" i="14"/>
  <c r="AG10" i="14"/>
  <c r="AD10" i="14"/>
  <c r="C19" i="15" s="1"/>
  <c r="AC10" i="14"/>
  <c r="B19" i="15" s="1"/>
  <c r="Z10" i="14"/>
  <c r="C15" i="15" s="1"/>
  <c r="Y10" i="14"/>
  <c r="B15" i="15" s="1"/>
  <c r="S10" i="14"/>
  <c r="R10" i="14"/>
  <c r="O10" i="14"/>
  <c r="W10" i="14" s="1"/>
  <c r="N10" i="14"/>
  <c r="V10" i="14" s="1"/>
  <c r="G10" i="14"/>
  <c r="F10" i="14"/>
  <c r="E18" i="23"/>
  <c r="AJ10" i="14" l="1"/>
  <c r="AU10" i="14"/>
  <c r="AY10" i="14"/>
  <c r="H10" i="14"/>
  <c r="T10" i="14"/>
  <c r="M10" i="14"/>
  <c r="L10" i="14"/>
  <c r="AV10" i="14"/>
  <c r="AZ10" i="14"/>
  <c r="AN10" i="14"/>
  <c r="AI10" i="14"/>
  <c r="AE10" i="14"/>
  <c r="AF10" i="14"/>
  <c r="X10" i="14"/>
  <c r="D18" i="15"/>
  <c r="BL10" i="14"/>
  <c r="B30" i="15"/>
  <c r="BS10" i="14"/>
  <c r="AR10" i="14"/>
  <c r="AB10" i="14"/>
  <c r="P10" i="14"/>
  <c r="Q10" i="14"/>
  <c r="BR10" i="14"/>
  <c r="BK10" i="14"/>
  <c r="AQ10" i="14"/>
  <c r="AA10" i="14"/>
  <c r="U10" i="14"/>
  <c r="I10" i="14"/>
  <c r="AM10" i="14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D11" i="11" l="1"/>
  <c r="D8" i="11"/>
  <c r="D10" i="11"/>
  <c r="D12" i="11"/>
  <c r="D14" i="11"/>
  <c r="D17" i="11"/>
  <c r="D21" i="11"/>
  <c r="D22" i="11"/>
  <c r="D23" i="11"/>
  <c r="D24" i="11"/>
  <c r="D25" i="11"/>
  <c r="F7" i="23" l="1"/>
  <c r="F8" i="23"/>
  <c r="F9" i="23"/>
  <c r="F10" i="23"/>
  <c r="F11" i="23"/>
  <c r="F12" i="23"/>
  <c r="F13" i="23"/>
  <c r="F14" i="23"/>
  <c r="F15" i="23"/>
  <c r="F16" i="23"/>
  <c r="F17" i="23"/>
  <c r="F18" i="23"/>
  <c r="F19" i="23"/>
  <c r="F20" i="23"/>
  <c r="F21" i="23"/>
  <c r="F22" i="23"/>
  <c r="F23" i="23"/>
  <c r="E7" i="23"/>
  <c r="E8" i="23"/>
  <c r="E9" i="23"/>
  <c r="E10" i="23"/>
  <c r="E11" i="23"/>
  <c r="E12" i="23"/>
  <c r="E13" i="23"/>
  <c r="E14" i="23"/>
  <c r="E15" i="23"/>
  <c r="E16" i="23"/>
  <c r="E17" i="23"/>
  <c r="E19" i="23"/>
  <c r="E20" i="23"/>
  <c r="E21" i="23"/>
  <c r="E22" i="23"/>
  <c r="E23" i="23"/>
  <c r="B33" i="15" l="1"/>
  <c r="C33" i="15" l="1"/>
  <c r="C6" i="23" l="1"/>
  <c r="D13" i="15" l="1"/>
  <c r="E26" i="11" l="1"/>
  <c r="C7" i="11"/>
  <c r="B7" i="11"/>
  <c r="E16" i="12"/>
  <c r="D16" i="12"/>
  <c r="E15" i="12"/>
  <c r="D15" i="12"/>
  <c r="E14" i="12"/>
  <c r="D14" i="12"/>
  <c r="E13" i="12"/>
  <c r="E12" i="12"/>
  <c r="D12" i="12"/>
  <c r="E11" i="12"/>
  <c r="D11" i="12"/>
  <c r="E10" i="12"/>
  <c r="D10" i="12"/>
  <c r="E9" i="12"/>
  <c r="D9" i="12"/>
  <c r="E8" i="12"/>
  <c r="D8" i="12"/>
  <c r="C7" i="12"/>
  <c r="B7" i="12"/>
  <c r="C32" i="15"/>
  <c r="B32" i="15"/>
  <c r="C22" i="15"/>
  <c r="B22" i="15"/>
  <c r="C21" i="15"/>
  <c r="B21" i="15"/>
  <c r="C10" i="15"/>
  <c r="B10" i="15"/>
  <c r="C8" i="15"/>
  <c r="B8" i="15"/>
  <c r="C7" i="15"/>
  <c r="B7" i="15"/>
  <c r="D6" i="23"/>
  <c r="H7" i="23" s="1"/>
  <c r="I7" i="23"/>
  <c r="J7" i="23"/>
  <c r="I8" i="23"/>
  <c r="J8" i="23"/>
  <c r="I9" i="23"/>
  <c r="J9" i="23"/>
  <c r="I10" i="23"/>
  <c r="J10" i="23"/>
  <c r="I11" i="23"/>
  <c r="J11" i="23"/>
  <c r="I12" i="23"/>
  <c r="J12" i="23"/>
  <c r="I13" i="23"/>
  <c r="J13" i="23"/>
  <c r="I14" i="23"/>
  <c r="J14" i="23"/>
  <c r="I15" i="23"/>
  <c r="J15" i="23"/>
  <c r="I16" i="23"/>
  <c r="J16" i="23"/>
  <c r="I17" i="23"/>
  <c r="J17" i="23"/>
  <c r="I18" i="23"/>
  <c r="J18" i="23"/>
  <c r="I19" i="23"/>
  <c r="J19" i="23"/>
  <c r="I20" i="23"/>
  <c r="J20" i="23"/>
  <c r="I21" i="23"/>
  <c r="J21" i="23"/>
  <c r="I22" i="23"/>
  <c r="J22" i="23"/>
  <c r="I23" i="23"/>
  <c r="J23" i="23"/>
  <c r="E7" i="11" l="1"/>
  <c r="C9" i="15"/>
  <c r="B9" i="15"/>
  <c r="H23" i="23"/>
  <c r="H21" i="23"/>
  <c r="H19" i="23"/>
  <c r="H17" i="23"/>
  <c r="H15" i="23"/>
  <c r="H13" i="23"/>
  <c r="H11" i="23"/>
  <c r="H9" i="23"/>
  <c r="D7" i="12"/>
  <c r="D7" i="11"/>
  <c r="E6" i="23"/>
  <c r="H22" i="23"/>
  <c r="H20" i="23"/>
  <c r="H18" i="23"/>
  <c r="H16" i="23"/>
  <c r="H14" i="23"/>
  <c r="H12" i="23"/>
  <c r="H10" i="23"/>
  <c r="H8" i="23"/>
  <c r="F6" i="23"/>
  <c r="E7" i="12"/>
  <c r="E17" i="15" l="1"/>
  <c r="E20" i="15"/>
  <c r="E23" i="15"/>
  <c r="D20" i="15"/>
  <c r="D23" i="15"/>
  <c r="E33" i="15" l="1"/>
  <c r="D33" i="15"/>
  <c r="E31" i="15"/>
  <c r="E16" i="15"/>
  <c r="E14" i="15"/>
  <c r="D14" i="15"/>
  <c r="E13" i="15"/>
  <c r="D12" i="15"/>
  <c r="B11" i="15"/>
  <c r="D22" i="15" l="1"/>
  <c r="E22" i="15"/>
  <c r="D29" i="15"/>
  <c r="D30" i="15"/>
  <c r="D32" i="15"/>
  <c r="D15" i="15"/>
  <c r="F9" i="15"/>
  <c r="D10" i="15"/>
  <c r="D9" i="15"/>
  <c r="D8" i="15"/>
  <c r="D7" i="15"/>
  <c r="D31" i="15"/>
  <c r="E12" i="15"/>
  <c r="E7" i="15" l="1"/>
  <c r="E19" i="15"/>
  <c r="D19" i="15"/>
  <c r="E18" i="15"/>
  <c r="E21" i="15"/>
  <c r="D21" i="15"/>
  <c r="E30" i="15"/>
  <c r="E32" i="15"/>
  <c r="E8" i="15"/>
  <c r="E29" i="15"/>
  <c r="C11" i="15"/>
  <c r="E15" i="15"/>
  <c r="G9" i="15"/>
  <c r="E10" i="15"/>
  <c r="E9" i="15"/>
</calcChain>
</file>

<file path=xl/sharedStrings.xml><?xml version="1.0" encoding="utf-8"?>
<sst xmlns="http://schemas.openxmlformats.org/spreadsheetml/2006/main" count="281" uniqueCount="196">
  <si>
    <t>Показник</t>
  </si>
  <si>
    <t>зміна значення</t>
  </si>
  <si>
    <t>%</t>
  </si>
  <si>
    <t>Продовження</t>
  </si>
  <si>
    <t>Всього отримали роботу                                       (у т.ч. до набуття статусу безробітного), осіб</t>
  </si>
  <si>
    <t>Чисельність безробітних,                                   які проходили профнавчання,                                осіб</t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</si>
  <si>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</si>
  <si>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</si>
  <si>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t>Кількість вакансій, одиниць</t>
  </si>
  <si>
    <t>з них отримують допомогу по безробіттю, осіб</t>
  </si>
  <si>
    <t>у порівнянні з минулим роком</t>
  </si>
  <si>
    <t>Усього</t>
  </si>
  <si>
    <t xml:space="preserve"> + (-)</t>
  </si>
  <si>
    <t>А</t>
  </si>
  <si>
    <t>Україна</t>
  </si>
  <si>
    <t>(за видами економічної діяльності)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</si>
  <si>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</si>
  <si>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</si>
  <si>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</si>
  <si>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</si>
  <si>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</si>
  <si>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</si>
  <si>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</si>
  <si>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</si>
  <si>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</si>
  <si>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</si>
  <si>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</si>
  <si>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</si>
  <si>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</si>
  <si>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</si>
  <si>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</si>
  <si>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</si>
  <si>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</si>
  <si>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</si>
  <si>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</si>
  <si>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</si>
  <si>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</si>
  <si>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</si>
  <si>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</si>
  <si>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</si>
  <si>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</si>
  <si>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</si>
  <si>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</si>
  <si>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</si>
  <si>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</si>
  <si>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За даними Державної служби статистики України</t>
  </si>
  <si>
    <t xml:space="preserve">Зайняті </t>
  </si>
  <si>
    <t>Рівень зайнятості</t>
  </si>
  <si>
    <t>Безробітні</t>
  </si>
  <si>
    <t>Рівень безробіття</t>
  </si>
  <si>
    <t>(тис.осіб)</t>
  </si>
  <si>
    <t>(відсотки)</t>
  </si>
  <si>
    <t xml:space="preserve">Інформація щодо запланованого масового вивільнення працівників </t>
  </si>
  <si>
    <t>особи</t>
  </si>
  <si>
    <t>Зміна значення</t>
  </si>
  <si>
    <t xml:space="preserve"> +(-)</t>
  </si>
  <si>
    <t>+ (-)</t>
  </si>
  <si>
    <t>Працевлаштовано до набуття статусу  безробітного, осіб</t>
  </si>
  <si>
    <t xml:space="preserve">з них, особи </t>
  </si>
  <si>
    <t>які навчаються в навчальних закладах різних типів</t>
  </si>
  <si>
    <t xml:space="preserve">Інформація щодо запланованого масового вивільнення працівників                                                                         </t>
  </si>
  <si>
    <t xml:space="preserve">Інформація щодо запланованого масового вивільнення працівників   </t>
  </si>
  <si>
    <t>Станом на дату:</t>
  </si>
  <si>
    <t xml:space="preserve"> 2018 р.</t>
  </si>
  <si>
    <t>Всього</t>
  </si>
  <si>
    <t>Тернопільський  МРЦЗ</t>
  </si>
  <si>
    <t xml:space="preserve"> + (-)               осіб</t>
  </si>
  <si>
    <t xml:space="preserve"> + (-)                        осіб</t>
  </si>
  <si>
    <t>Кількість вакансій на кінець періоду, одиниць</t>
  </si>
  <si>
    <t>Середній розмір заробітної плати у вакансіях, грн.</t>
  </si>
  <si>
    <t>за формою 3-ПН</t>
  </si>
  <si>
    <t>Назва філії, ЦЗ</t>
  </si>
  <si>
    <t>Надання послуг Тернопільською обласною службою зайнятості</t>
  </si>
  <si>
    <t>(за даними Державної служби статистики України)</t>
  </si>
  <si>
    <t>Питома вага працевлашто-           ваних до набуття статусу безробітного,%</t>
  </si>
  <si>
    <t>різниця</t>
  </si>
  <si>
    <t>у т.ч.</t>
  </si>
  <si>
    <t>зареєстровано  з початку року, осіб</t>
  </si>
  <si>
    <t>Показники діяльності Тернопільської обласної служби зайнятості</t>
  </si>
  <si>
    <t>(за даними вибіркових обстежень населення з питань робочої сили)</t>
  </si>
  <si>
    <t xml:space="preserve"> 2019 р.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</si>
  <si>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</si>
  <si>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</si>
  <si>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</si>
  <si>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</si>
  <si>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</si>
  <si>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</si>
  <si>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</si>
  <si>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</si>
  <si>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 xml:space="preserve">Київська 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</si>
  <si>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</si>
  <si>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</si>
  <si>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</si>
  <si>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</si>
  <si>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</si>
  <si>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</si>
  <si>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</si>
  <si>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</si>
  <si>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</si>
  <si>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</si>
  <si>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</si>
  <si>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</si>
  <si>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</si>
  <si>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</si>
  <si>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</si>
  <si>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</si>
  <si>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Рівень зайнятості, %</t>
  </si>
  <si>
    <t xml:space="preserve">Рівень безробіття (за методологією МОП), % </t>
  </si>
  <si>
    <t>2019 р.</t>
  </si>
  <si>
    <t>державне управління й оборона;
обов'язкове соціальне страхування</t>
  </si>
  <si>
    <t>Показники робочої сили у І півріччі 2019 року</t>
  </si>
  <si>
    <r>
      <t xml:space="preserve">Кількість осіб, охоплених профорієнтаційними послугами, </t>
    </r>
    <r>
      <rPr>
        <i/>
        <sz val="12"/>
        <color theme="1"/>
        <rFont val="Times New Roman"/>
        <family val="1"/>
        <charset val="204"/>
      </rPr>
      <t>осіб</t>
    </r>
  </si>
  <si>
    <r>
      <t xml:space="preserve">які мали статус безробітного, </t>
    </r>
    <r>
      <rPr>
        <i/>
        <sz val="12"/>
        <color theme="1"/>
        <rFont val="Times New Roman"/>
        <family val="1"/>
        <charset val="204"/>
      </rPr>
      <t>осіб</t>
    </r>
  </si>
  <si>
    <r>
      <t>Зайняте населення</t>
    </r>
    <r>
      <rPr>
        <sz val="15"/>
        <color theme="1"/>
        <rFont val="Times New Roman"/>
        <family val="1"/>
        <charset val="204"/>
      </rPr>
      <t>, тис.осіб</t>
    </r>
  </si>
  <si>
    <r>
      <t xml:space="preserve">15 років і старше - </t>
    </r>
    <r>
      <rPr>
        <b/>
        <sz val="14"/>
        <color theme="1"/>
        <rFont val="Times New Roman"/>
        <family val="1"/>
        <charset val="204"/>
      </rPr>
      <t>415.5 тис. осіб</t>
    </r>
  </si>
  <si>
    <r>
      <t xml:space="preserve">15-70 років - </t>
    </r>
    <r>
      <rPr>
        <b/>
        <sz val="14"/>
        <color theme="1"/>
        <rFont val="Times New Roman"/>
        <family val="1"/>
        <charset val="204"/>
      </rPr>
      <t>414.3 тис. осіб</t>
    </r>
  </si>
  <si>
    <r>
      <t xml:space="preserve">працездатного віку - </t>
    </r>
    <r>
      <rPr>
        <b/>
        <sz val="14"/>
        <color theme="1"/>
        <rFont val="Times New Roman"/>
        <family val="1"/>
        <charset val="204"/>
      </rPr>
      <t>399.8 тис. осіб</t>
    </r>
  </si>
  <si>
    <r>
      <t xml:space="preserve">15 років і старше - </t>
    </r>
    <r>
      <rPr>
        <b/>
        <sz val="14"/>
        <color theme="1"/>
        <rFont val="Times New Roman"/>
        <family val="1"/>
        <charset val="204"/>
      </rPr>
      <t>47.4%</t>
    </r>
  </si>
  <si>
    <r>
      <t xml:space="preserve">15-70 років - </t>
    </r>
    <r>
      <rPr>
        <b/>
        <sz val="14"/>
        <color theme="1"/>
        <rFont val="Times New Roman"/>
        <family val="1"/>
        <charset val="204"/>
      </rPr>
      <t>53.4%</t>
    </r>
  </si>
  <si>
    <r>
      <t xml:space="preserve">працездатного віку - </t>
    </r>
    <r>
      <rPr>
        <b/>
        <sz val="14"/>
        <color theme="1"/>
        <rFont val="Times New Roman"/>
        <family val="1"/>
        <charset val="204"/>
      </rPr>
      <t>61.6%</t>
    </r>
  </si>
  <si>
    <r>
      <t>Безробітне населення                                               (за методологією МОП)</t>
    </r>
    <r>
      <rPr>
        <sz val="15"/>
        <color theme="1"/>
        <rFont val="Times New Roman"/>
        <family val="1"/>
        <charset val="204"/>
      </rPr>
      <t>, тис.осіб</t>
    </r>
  </si>
  <si>
    <r>
      <t xml:space="preserve">15 років і старше - </t>
    </r>
    <r>
      <rPr>
        <b/>
        <sz val="14"/>
        <color theme="1"/>
        <rFont val="Times New Roman"/>
        <family val="1"/>
        <charset val="204"/>
      </rPr>
      <t>47.9 тис. осіб</t>
    </r>
  </si>
  <si>
    <r>
      <t xml:space="preserve">15-70 років - </t>
    </r>
    <r>
      <rPr>
        <b/>
        <sz val="14"/>
        <color theme="1"/>
        <rFont val="Times New Roman"/>
        <family val="1"/>
        <charset val="204"/>
      </rPr>
      <t>47.9 тис. осіб</t>
    </r>
  </si>
  <si>
    <r>
      <t xml:space="preserve">працездатного віку - </t>
    </r>
    <r>
      <rPr>
        <b/>
        <sz val="14"/>
        <color theme="1"/>
        <rFont val="Times New Roman"/>
        <family val="1"/>
        <charset val="204"/>
      </rPr>
      <t>47.9 тис. осіб</t>
    </r>
  </si>
  <si>
    <r>
      <t xml:space="preserve">15 років і старше - </t>
    </r>
    <r>
      <rPr>
        <b/>
        <sz val="14"/>
        <color theme="1"/>
        <rFont val="Times New Roman"/>
        <family val="1"/>
        <charset val="204"/>
      </rPr>
      <t>10.3%</t>
    </r>
  </si>
  <si>
    <r>
      <t xml:space="preserve">15-70 років - </t>
    </r>
    <r>
      <rPr>
        <b/>
        <sz val="14"/>
        <color theme="1"/>
        <rFont val="Times New Roman"/>
        <family val="1"/>
        <charset val="204"/>
      </rPr>
      <t>10.4%</t>
    </r>
  </si>
  <si>
    <r>
      <t xml:space="preserve">працездатного віку - </t>
    </r>
    <r>
      <rPr>
        <b/>
        <sz val="14"/>
        <color theme="1"/>
        <rFont val="Times New Roman"/>
        <family val="1"/>
        <charset val="204"/>
      </rPr>
      <t>10.7%</t>
    </r>
  </si>
  <si>
    <t>у 2,0 р.</t>
  </si>
  <si>
    <t>у 2,4 р.</t>
  </si>
  <si>
    <t xml:space="preserve">Робоча сила віком 15-70 років за І  півріччя  2018 -2019 рр.  </t>
  </si>
  <si>
    <t>січень-листопад 2018 р.</t>
  </si>
  <si>
    <t>січень-листопад 2019 р.</t>
  </si>
  <si>
    <t>у січні-листопаді 2018-2019 р. р.</t>
  </si>
  <si>
    <t>на   01.12. 2018 р.</t>
  </si>
  <si>
    <t>на 01.12.2019 р.</t>
  </si>
  <si>
    <t>за січень-листопад 2018 - 2019 р. р.</t>
  </si>
  <si>
    <t>Бережанська районна філія  Тернопільського ОЦЗ</t>
  </si>
  <si>
    <t>Борщівська районна філія  Тернопільського ОЦЗ</t>
  </si>
  <si>
    <t>Бучацька районна філія  Тернопільського ОЦЗ</t>
  </si>
  <si>
    <t>Гусятинська районна філія  Тернопільського ОЦЗ</t>
  </si>
  <si>
    <t>Заліщицька районна філія  Тернопільського ОЦЗ</t>
  </si>
  <si>
    <t>Збаразька районна філія  Тернопільського ОЦЗ</t>
  </si>
  <si>
    <t>Зборівська районна філія  Тернопільського ОЦЗ</t>
  </si>
  <si>
    <t>Козівська районна філія  Тернопільського ОЦЗ</t>
  </si>
  <si>
    <t>Кременецька районна філія  Тернопільського ОЦЗ</t>
  </si>
  <si>
    <t>Лановецька районна філія  Тернопільського ОЦЗ</t>
  </si>
  <si>
    <t>Монастириська районна філія  Тернопільського ОЦЗ</t>
  </si>
  <si>
    <t>Підволочиська районна філія  Тернопільського ОЦЗ</t>
  </si>
  <si>
    <t>Підгаєцька районна філія  Тернопільського ОЦЗ</t>
  </si>
  <si>
    <t>Теребовлянська районна філія  Тернопільського ОЦЗ</t>
  </si>
  <si>
    <t>Чортківська районна філія  Тернопільського ОЦЗ</t>
  </si>
  <si>
    <t>Шумська районна філія  Тернопільського ОЦЗ</t>
  </si>
  <si>
    <t xml:space="preserve">    -3.3 в.п.</t>
  </si>
  <si>
    <t>Тернопільська область</t>
  </si>
  <si>
    <t>Середній розмір допомоги по безробіттю у листопаді грн.</t>
  </si>
  <si>
    <t>Мали статус безробітного,  осіб</t>
  </si>
  <si>
    <t>Отримували допомогу по безробіттю,  осіб</t>
  </si>
  <si>
    <t>Кількість вакансій по формі 3-ПН,  одиниць</t>
  </si>
  <si>
    <t>Середній розмір допомоги по безробіттю, у листопаді, грн.</t>
  </si>
  <si>
    <t>Всього отримали послуги, осіб</t>
  </si>
  <si>
    <r>
      <rPr>
        <i/>
        <sz val="14"/>
        <color theme="1"/>
        <rFont val="Times New Roman"/>
        <family val="1"/>
        <charset val="204"/>
      </rPr>
      <t>з них,</t>
    </r>
    <r>
      <rPr>
        <b/>
        <sz val="14"/>
        <color theme="1"/>
        <rFont val="Times New Roman"/>
        <family val="1"/>
        <charset val="204"/>
      </rPr>
      <t xml:space="preserve"> мали статус безробітного,  осіб</t>
    </r>
  </si>
  <si>
    <r>
      <t xml:space="preserve">   у т.ч.</t>
    </r>
    <r>
      <rPr>
        <sz val="14"/>
        <color theme="1"/>
        <rFont val="Times New Roman"/>
        <family val="1"/>
        <charset val="204"/>
      </rPr>
      <t xml:space="preserve"> зареєстровано з початку року</t>
    </r>
  </si>
  <si>
    <t>Всього отримали роботу (у т.ч. до набуття статусу безробітного),  осіб</t>
  </si>
  <si>
    <t>Працевлаштовано до набуття статусу,  осіб</t>
  </si>
  <si>
    <t>Питома вага працевлаштованих до набуття статусу безробітного, %</t>
  </si>
  <si>
    <t>Працевлаштовано безробітних за направленням служби зайнятості</t>
  </si>
  <si>
    <t>Шляхом одноразової виплати допомоги по безробіттю, осіб</t>
  </si>
  <si>
    <t>Працевлаштовано з компенсацією витрат роботодавцю єдиного внеску,  осіб</t>
  </si>
  <si>
    <t>Проходили професійне навчання безробітні,  осіб</t>
  </si>
  <si>
    <r>
      <rPr>
        <i/>
        <sz val="14"/>
        <color theme="1"/>
        <rFont val="Times New Roman"/>
        <family val="1"/>
        <charset val="204"/>
      </rPr>
      <t>з них</t>
    </r>
    <r>
      <rPr>
        <b/>
        <sz val="14"/>
        <color theme="1"/>
        <rFont val="Times New Roman"/>
        <family val="1"/>
        <charset val="204"/>
      </rPr>
      <t xml:space="preserve"> в ЦПТО,   осіб</t>
    </r>
  </si>
  <si>
    <t>Отримали ваучер на навчання, осіб</t>
  </si>
  <si>
    <t>Всього брали участь у громадських та інших роботах тимчасового характеру,  осіб</t>
  </si>
  <si>
    <t>Кількість осіб, охоплених профорієнтаційними послугами,  осіб</t>
  </si>
  <si>
    <t>Кількість роботодавців, які надали інформацію про вакансії,   одиниць</t>
  </si>
  <si>
    <t>Кількість вакансій,  одиниць</t>
  </si>
  <si>
    <r>
      <t xml:space="preserve">  </t>
    </r>
    <r>
      <rPr>
        <sz val="14"/>
        <color theme="1"/>
        <rFont val="Times New Roman"/>
        <family val="1"/>
        <charset val="204"/>
      </rPr>
      <t xml:space="preserve"> </t>
    </r>
    <r>
      <rPr>
        <i/>
        <sz val="14"/>
        <color theme="1"/>
        <rFont val="Times New Roman"/>
        <family val="1"/>
        <charset val="204"/>
      </rPr>
      <t>з них</t>
    </r>
    <r>
      <rPr>
        <sz val="14"/>
        <color theme="1"/>
        <rFont val="Times New Roman"/>
        <family val="1"/>
        <charset val="204"/>
      </rPr>
      <t xml:space="preserve"> зареєстровано з початку року</t>
    </r>
  </si>
  <si>
    <t>Бережанська районна філія ОЦЗ</t>
  </si>
  <si>
    <t>Бучацька районна філія ОЦЗ</t>
  </si>
  <si>
    <t>Борщівська районна філія ОЦЗ</t>
  </si>
  <si>
    <t>Гусятинська районна філія ОЦЗ</t>
  </si>
  <si>
    <t>Заліщицька районна філія ОЦЗ</t>
  </si>
  <si>
    <t>Збаразька районна філія ОЦЗ</t>
  </si>
  <si>
    <t>Зборівська районна філія ОЦЗ</t>
  </si>
  <si>
    <t>Козівська районна філія ОЦЗ</t>
  </si>
  <si>
    <t>Кременецька районна філія ОЦЗ</t>
  </si>
  <si>
    <t>Лановецька районна філія ОЦЗ</t>
  </si>
  <si>
    <t>Монастириська районна філія ОЦЗ</t>
  </si>
  <si>
    <t>Підволочиська районна філія ОЦЗ</t>
  </si>
  <si>
    <t>Підгаєцька районна філія ОЦЗ</t>
  </si>
  <si>
    <t>Теребовлянська районна філія ОЦЗ</t>
  </si>
  <si>
    <t>Чортківська районна філія ОЦЗ</t>
  </si>
  <si>
    <t>Шумська районна філія ОЦЗ</t>
  </si>
  <si>
    <t>з них мали статус протягом періоду, осіб</t>
  </si>
  <si>
    <r>
      <t xml:space="preserve">Всього отримували послуги, </t>
    </r>
    <r>
      <rPr>
        <i/>
        <sz val="12"/>
        <color theme="1"/>
        <rFont val="Times New Roman"/>
        <family val="1"/>
        <charset val="204"/>
      </rPr>
      <t>осіб</t>
    </r>
  </si>
  <si>
    <t>з них, мають статус безробітного                                       на кінець періоду, осіб</t>
  </si>
  <si>
    <r>
      <t xml:space="preserve">Всього отримують послуги на кінець періоду, </t>
    </r>
    <r>
      <rPr>
        <i/>
        <sz val="12"/>
        <rFont val="Times New Roman"/>
        <family val="1"/>
        <charset val="204"/>
      </rPr>
      <t>осіб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</si>
</sst>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9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 CYR"/>
      <family val="1"/>
      <charset val="204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2"/>
      <name val="Times New Roman Cyr"/>
      <charset val="204"/>
    </font>
    <font>
      <b/>
      <i/>
      <sz val="12"/>
      <name val="Times New Roman CYR"/>
      <charset val="204"/>
    </font>
    <font>
      <b/>
      <sz val="18"/>
      <name val="Times New Roman"/>
      <family val="1"/>
      <charset val="204"/>
    </font>
    <font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1"/>
      <color indexed="8"/>
      <name val="Calibri"/>
      <family val="2"/>
    </font>
    <font>
      <sz val="10"/>
      <name val="Helv"/>
      <charset val="204"/>
    </font>
    <font>
      <sz val="10"/>
      <color theme="1"/>
      <name val="Times New Roman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rgb="FFFF000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2"/>
      <color rgb="FFFF0000"/>
      <name val="Times New Roman CYR"/>
      <charset val="204"/>
    </font>
    <font>
      <i/>
      <sz val="18"/>
      <color rgb="FFFF0000"/>
      <name val="Times New Roman Cyr"/>
      <charset val="204"/>
    </font>
    <font>
      <sz val="14"/>
      <color rgb="FFFF0000"/>
      <name val="Times New Roman Cyr"/>
      <family val="1"/>
      <charset val="204"/>
    </font>
    <font>
      <sz val="10"/>
      <color rgb="FFFF0000"/>
      <name val="Times New Roman CYR"/>
      <family val="1"/>
      <charset val="204"/>
    </font>
    <font>
      <sz val="11"/>
      <color rgb="FFFF0000"/>
      <name val="Times New Roman Cyr"/>
      <charset val="204"/>
    </font>
    <font>
      <sz val="8"/>
      <color rgb="FFFF0000"/>
      <name val="Times New Roman Cyr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theme="1"/>
      <name val="Times New Roman Cyr"/>
      <family val="1"/>
      <charset val="204"/>
    </font>
    <font>
      <b/>
      <sz val="14"/>
      <color theme="1"/>
      <name val="Times New Roman Cyr"/>
      <charset val="204"/>
    </font>
    <font>
      <sz val="14"/>
      <color theme="1"/>
      <name val="Times New Roman Cyr"/>
      <charset val="204"/>
    </font>
    <font>
      <sz val="10"/>
      <color theme="1"/>
      <name val="Times New Roman CYR"/>
      <family val="1"/>
      <charset val="204"/>
    </font>
    <font>
      <i/>
      <sz val="18"/>
      <color theme="1"/>
      <name val="Times New Roman Cyr"/>
      <charset val="204"/>
    </font>
    <font>
      <b/>
      <sz val="14"/>
      <color theme="1"/>
      <name val="Times New Roman Cyr"/>
      <family val="1"/>
      <charset val="204"/>
    </font>
    <font>
      <sz val="14"/>
      <color theme="1"/>
      <name val="Times New Roman Cyr"/>
      <family val="1"/>
      <charset val="204"/>
    </font>
    <font>
      <b/>
      <sz val="16"/>
      <color theme="1"/>
      <name val="Times New Roman Cyr"/>
      <charset val="204"/>
    </font>
    <font>
      <i/>
      <sz val="16"/>
      <color theme="1"/>
      <name val="Times New Roman Cyr"/>
      <charset val="204"/>
    </font>
    <font>
      <sz val="11"/>
      <color theme="1"/>
      <name val="Times New Roman Cyr"/>
      <charset val="204"/>
    </font>
    <font>
      <b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u/>
      <sz val="1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  <font>
      <sz val="11"/>
      <color theme="1"/>
      <name val="Times New Roman Cyr"/>
      <family val="1"/>
      <charset val="204"/>
    </font>
    <font>
      <i/>
      <sz val="15"/>
      <color theme="1"/>
      <name val="Times New Roman"/>
      <family val="1"/>
      <charset val="204"/>
    </font>
    <font>
      <b/>
      <sz val="18"/>
      <color theme="1"/>
      <name val="Times New Roman Cyr"/>
      <charset val="204"/>
    </font>
    <font>
      <b/>
      <sz val="12"/>
      <color theme="1"/>
      <name val="Times New Roman Cyr"/>
      <charset val="204"/>
    </font>
    <font>
      <sz val="16"/>
      <color theme="1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b/>
      <sz val="11"/>
      <color theme="1"/>
      <name val="Times New Roman Cyr"/>
      <family val="1"/>
      <charset val="204"/>
    </font>
    <font>
      <b/>
      <i/>
      <sz val="10"/>
      <color theme="1"/>
      <name val="Times New Roman Cyr"/>
      <charset val="204"/>
    </font>
    <font>
      <sz val="12"/>
      <color theme="1"/>
      <name val="Times New Roman Cyr"/>
      <family val="1"/>
      <charset val="204"/>
    </font>
    <font>
      <i/>
      <sz val="11"/>
      <color theme="1"/>
      <name val="Times New Roman Cyr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sz val="16"/>
      <color theme="1"/>
      <name val="Times New Roman Cyr"/>
      <charset val="204"/>
    </font>
    <font>
      <sz val="1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.5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59999389629810485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56">
    <xf numFmtId="0" fontId="0" fillId="0" borderId="0"/>
    <xf numFmtId="0" fontId="5" fillId="0" borderId="0"/>
    <xf numFmtId="0" fontId="1" fillId="0" borderId="0"/>
    <xf numFmtId="0" fontId="5" fillId="0" borderId="0"/>
    <xf numFmtId="0" fontId="16" fillId="0" borderId="0"/>
    <xf numFmtId="0" fontId="18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4" fillId="0" borderId="0"/>
    <xf numFmtId="0" fontId="17" fillId="0" borderId="0"/>
    <xf numFmtId="0" fontId="11" fillId="0" borderId="0"/>
    <xf numFmtId="0" fontId="2" fillId="0" borderId="0"/>
    <xf numFmtId="0" fontId="19" fillId="0" borderId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2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6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20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3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4" borderId="0" applyNumberFormat="0" applyBorder="0" applyAlignment="0" applyProtection="0"/>
    <xf numFmtId="0" fontId="29" fillId="19" borderId="0" applyNumberFormat="0" applyBorder="0" applyAlignment="0" applyProtection="0"/>
    <xf numFmtId="0" fontId="23" fillId="11" borderId="16" applyNumberFormat="0" applyAlignment="0" applyProtection="0"/>
    <xf numFmtId="0" fontId="27" fillId="16" borderId="17" applyNumberFormat="0" applyAlignment="0" applyProtection="0"/>
    <xf numFmtId="0" fontId="30" fillId="0" borderId="0" applyNumberFormat="0" applyFill="0" applyBorder="0" applyAlignment="0" applyProtection="0"/>
    <xf numFmtId="0" fontId="32" fillId="9" borderId="0" applyNumberFormat="0" applyBorder="0" applyAlignment="0" applyProtection="0"/>
    <xf numFmtId="0" fontId="24" fillId="0" borderId="18" applyNumberFormat="0" applyFill="0" applyAlignment="0" applyProtection="0"/>
    <xf numFmtId="0" fontId="25" fillId="0" borderId="19" applyNumberFormat="0" applyFill="0" applyAlignment="0" applyProtection="0"/>
    <xf numFmtId="0" fontId="26" fillId="0" borderId="20" applyNumberFormat="0" applyFill="0" applyAlignment="0" applyProtection="0"/>
    <xf numFmtId="0" fontId="26" fillId="0" borderId="0" applyNumberFormat="0" applyFill="0" applyBorder="0" applyAlignment="0" applyProtection="0"/>
    <xf numFmtId="0" fontId="21" fillId="6" borderId="16" applyNumberFormat="0" applyAlignment="0" applyProtection="0"/>
    <xf numFmtId="0" fontId="31" fillId="0" borderId="21" applyNumberFormat="0" applyFill="0" applyAlignment="0" applyProtection="0"/>
    <xf numFmtId="0" fontId="28" fillId="12" borderId="0" applyNumberFormat="0" applyBorder="0" applyAlignment="0" applyProtection="0"/>
    <xf numFmtId="0" fontId="19" fillId="7" borderId="22" applyNumberFormat="0" applyFont="0" applyAlignment="0" applyProtection="0"/>
    <xf numFmtId="0" fontId="22" fillId="11" borderId="23" applyNumberFormat="0" applyAlignment="0" applyProtection="0"/>
    <xf numFmtId="0" fontId="1" fillId="0" borderId="0"/>
  </cellStyleXfs>
  <cellXfs count="305">
    <xf numFmtId="0" fontId="0" fillId="0" borderId="0" xfId="0"/>
    <xf numFmtId="1" fontId="1" fillId="0" borderId="0" xfId="10" applyNumberFormat="1" applyFont="1" applyFill="1" applyProtection="1">
      <protection locked="0"/>
    </xf>
    <xf numFmtId="1" fontId="1" fillId="0" borderId="0" xfId="10" applyNumberFormat="1" applyFont="1" applyFill="1" applyBorder="1" applyProtection="1">
      <protection locked="0"/>
    </xf>
    <xf numFmtId="1" fontId="3" fillId="0" borderId="0" xfId="10" applyNumberFormat="1" applyFont="1" applyFill="1" applyProtection="1">
      <protection locked="0"/>
    </xf>
    <xf numFmtId="1" fontId="6" fillId="0" borderId="0" xfId="10" applyNumberFormat="1" applyFont="1" applyFill="1" applyBorder="1" applyProtection="1">
      <protection locked="0"/>
    </xf>
    <xf numFmtId="0" fontId="14" fillId="0" borderId="0" xfId="6" applyFont="1"/>
    <xf numFmtId="0" fontId="9" fillId="0" borderId="0" xfId="6" applyFont="1" applyFill="1" applyAlignment="1"/>
    <xf numFmtId="0" fontId="8" fillId="0" borderId="0" xfId="6" applyFont="1" applyFill="1" applyAlignment="1"/>
    <xf numFmtId="0" fontId="5" fillId="0" borderId="0" xfId="6" applyFill="1"/>
    <xf numFmtId="0" fontId="8" fillId="0" borderId="0" xfId="6" applyFont="1" applyFill="1" applyAlignment="1">
      <alignment horizontal="center" vertical="center" wrapText="1"/>
    </xf>
    <xf numFmtId="0" fontId="15" fillId="0" borderId="0" xfId="6" applyFont="1" applyFill="1" applyAlignment="1">
      <alignment horizontal="center" vertical="center" wrapText="1"/>
    </xf>
    <xf numFmtId="0" fontId="15" fillId="0" borderId="0" xfId="6" applyFont="1" applyFill="1" applyAlignment="1">
      <alignment vertical="center"/>
    </xf>
    <xf numFmtId="0" fontId="1" fillId="0" borderId="0" xfId="13" applyFont="1" applyAlignment="1">
      <alignment vertical="top"/>
    </xf>
    <xf numFmtId="0" fontId="1" fillId="0" borderId="0" xfId="13" applyFont="1" applyFill="1" applyAlignment="1">
      <alignment vertical="top"/>
    </xf>
    <xf numFmtId="0" fontId="7" fillId="0" borderId="0" xfId="13" applyFont="1" applyAlignment="1">
      <alignment horizontal="center" vertical="center"/>
    </xf>
    <xf numFmtId="165" fontId="7" fillId="0" borderId="0" xfId="13" applyNumberFormat="1" applyFont="1" applyAlignment="1">
      <alignment horizontal="center" vertical="center"/>
    </xf>
    <xf numFmtId="164" fontId="1" fillId="0" borderId="0" xfId="13" applyNumberFormat="1" applyFont="1" applyAlignment="1">
      <alignment vertical="center"/>
    </xf>
    <xf numFmtId="165" fontId="7" fillId="4" borderId="0" xfId="13" applyNumberFormat="1" applyFont="1" applyFill="1" applyAlignment="1">
      <alignment horizontal="center" vertical="center"/>
    </xf>
    <xf numFmtId="0" fontId="1" fillId="0" borderId="0" xfId="13" applyFont="1"/>
    <xf numFmtId="0" fontId="1" fillId="0" borderId="0" xfId="13" applyFont="1" applyAlignment="1">
      <alignment vertical="center"/>
    </xf>
    <xf numFmtId="3" fontId="1" fillId="0" borderId="0" xfId="13" applyNumberFormat="1" applyFont="1" applyAlignment="1">
      <alignment vertical="center"/>
    </xf>
    <xf numFmtId="0" fontId="33" fillId="0" borderId="0" xfId="9" applyFont="1"/>
    <xf numFmtId="1" fontId="36" fillId="0" borderId="0" xfId="10" applyNumberFormat="1" applyFont="1" applyFill="1" applyBorder="1" applyProtection="1">
      <protection locked="0"/>
    </xf>
    <xf numFmtId="165" fontId="36" fillId="0" borderId="0" xfId="10" applyNumberFormat="1" applyFont="1" applyFill="1" applyBorder="1" applyProtection="1">
      <protection locked="0"/>
    </xf>
    <xf numFmtId="1" fontId="36" fillId="0" borderId="0" xfId="10" applyNumberFormat="1" applyFont="1" applyFill="1" applyProtection="1">
      <protection locked="0"/>
    </xf>
    <xf numFmtId="1" fontId="37" fillId="0" borderId="0" xfId="10" applyNumberFormat="1" applyFont="1" applyFill="1" applyBorder="1" applyProtection="1">
      <protection locked="0"/>
    </xf>
    <xf numFmtId="3" fontId="37" fillId="0" borderId="0" xfId="10" applyNumberFormat="1" applyFont="1" applyFill="1" applyBorder="1" applyProtection="1">
      <protection locked="0"/>
    </xf>
    <xf numFmtId="3" fontId="36" fillId="0" borderId="0" xfId="10" applyNumberFormat="1" applyFont="1" applyFill="1" applyBorder="1" applyProtection="1">
      <protection locked="0"/>
    </xf>
    <xf numFmtId="1" fontId="33" fillId="0" borderId="0" xfId="10" applyNumberFormat="1" applyFont="1" applyFill="1" applyProtection="1">
      <protection locked="0"/>
    </xf>
    <xf numFmtId="1" fontId="33" fillId="0" borderId="0" xfId="10" applyNumberFormat="1" applyFont="1" applyFill="1" applyBorder="1" applyProtection="1">
      <protection locked="0"/>
    </xf>
    <xf numFmtId="1" fontId="33" fillId="0" borderId="0" xfId="10" applyNumberFormat="1" applyFont="1" applyFill="1" applyBorder="1" applyAlignment="1" applyProtection="1">
      <alignment vertical="center"/>
      <protection locked="0"/>
    </xf>
    <xf numFmtId="0" fontId="36" fillId="0" borderId="0" xfId="13" applyFont="1" applyAlignment="1">
      <alignment vertical="top"/>
    </xf>
    <xf numFmtId="0" fontId="36" fillId="0" borderId="0" xfId="13" applyFont="1"/>
    <xf numFmtId="0" fontId="34" fillId="0" borderId="8" xfId="9" applyFont="1" applyFill="1" applyBorder="1" applyAlignment="1">
      <alignment vertical="center" wrapText="1"/>
    </xf>
    <xf numFmtId="0" fontId="33" fillId="0" borderId="0" xfId="9" applyFont="1" applyFill="1"/>
    <xf numFmtId="0" fontId="40" fillId="0" borderId="0" xfId="9" applyFont="1" applyFill="1" applyAlignment="1">
      <alignment horizontal="center"/>
    </xf>
    <xf numFmtId="0" fontId="41" fillId="0" borderId="0" xfId="15" applyFont="1" applyFill="1"/>
    <xf numFmtId="0" fontId="42" fillId="0" borderId="0" xfId="15" applyFont="1" applyFill="1" applyAlignment="1">
      <alignment horizontal="center"/>
    </xf>
    <xf numFmtId="0" fontId="43" fillId="0" borderId="0" xfId="15" applyFont="1" applyFill="1"/>
    <xf numFmtId="0" fontId="43" fillId="0" borderId="0" xfId="15" applyFont="1" applyFill="1" applyAlignment="1">
      <alignment vertical="center"/>
    </xf>
    <xf numFmtId="3" fontId="43" fillId="0" borderId="0" xfId="15" applyNumberFormat="1" applyFont="1" applyFill="1" applyAlignment="1">
      <alignment horizontal="center" vertical="center"/>
    </xf>
    <xf numFmtId="3" fontId="43" fillId="0" borderId="0" xfId="15" applyNumberFormat="1" applyFont="1" applyFill="1"/>
    <xf numFmtId="165" fontId="43" fillId="0" borderId="0" xfId="15" applyNumberFormat="1" applyFont="1" applyFill="1"/>
    <xf numFmtId="0" fontId="44" fillId="0" borderId="0" xfId="15" applyFont="1" applyFill="1" applyAlignment="1">
      <alignment wrapText="1"/>
    </xf>
    <xf numFmtId="3" fontId="44" fillId="0" borderId="0" xfId="15" applyNumberFormat="1" applyFont="1" applyFill="1" applyAlignment="1">
      <alignment wrapText="1"/>
    </xf>
    <xf numFmtId="0" fontId="44" fillId="0" borderId="0" xfId="15" applyFont="1" applyFill="1"/>
    <xf numFmtId="165" fontId="44" fillId="0" borderId="0" xfId="15" applyNumberFormat="1" applyFont="1" applyFill="1"/>
    <xf numFmtId="0" fontId="46" fillId="0" borderId="0" xfId="15" applyFont="1" applyFill="1"/>
    <xf numFmtId="0" fontId="43" fillId="0" borderId="0" xfId="15" applyFont="1" applyFill="1" applyAlignment="1">
      <alignment vertical="center" wrapText="1"/>
    </xf>
    <xf numFmtId="0" fontId="43" fillId="0" borderId="0" xfId="15" applyFont="1" applyFill="1" applyAlignment="1">
      <alignment horizontal="center" vertical="center"/>
    </xf>
    <xf numFmtId="0" fontId="43" fillId="0" borderId="0" xfId="15" applyFont="1" applyFill="1" applyAlignment="1">
      <alignment horizontal="center"/>
    </xf>
    <xf numFmtId="0" fontId="45" fillId="0" borderId="0" xfId="15" applyFont="1" applyFill="1" applyAlignment="1">
      <alignment wrapText="1"/>
    </xf>
    <xf numFmtId="0" fontId="45" fillId="0" borderId="0" xfId="15" applyFont="1" applyFill="1"/>
    <xf numFmtId="0" fontId="48" fillId="0" borderId="0" xfId="13" applyFont="1" applyFill="1" applyAlignment="1">
      <alignment horizontal="center" vertical="top" wrapText="1"/>
    </xf>
    <xf numFmtId="3" fontId="49" fillId="0" borderId="2" xfId="6" applyNumberFormat="1" applyFont="1" applyFill="1" applyBorder="1" applyAlignment="1">
      <alignment horizontal="center" vertical="center"/>
    </xf>
    <xf numFmtId="3" fontId="50" fillId="0" borderId="2" xfId="6" applyNumberFormat="1" applyFont="1" applyBorder="1" applyAlignment="1">
      <alignment horizontal="center" vertical="center"/>
    </xf>
    <xf numFmtId="3" fontId="50" fillId="0" borderId="2" xfId="6" applyNumberFormat="1" applyFont="1" applyFill="1" applyBorder="1" applyAlignment="1">
      <alignment horizontal="center" vertical="center"/>
    </xf>
    <xf numFmtId="164" fontId="50" fillId="0" borderId="2" xfId="6" applyNumberFormat="1" applyFont="1" applyBorder="1" applyAlignment="1">
      <alignment horizontal="center" vertical="center"/>
    </xf>
    <xf numFmtId="0" fontId="35" fillId="0" borderId="0" xfId="13" applyFont="1" applyFill="1" applyAlignment="1">
      <alignment horizontal="right" vertical="center"/>
    </xf>
    <xf numFmtId="0" fontId="49" fillId="0" borderId="2" xfId="13" applyFont="1" applyFill="1" applyBorder="1" applyAlignment="1">
      <alignment horizontal="center" vertical="center" wrapText="1"/>
    </xf>
    <xf numFmtId="0" fontId="49" fillId="0" borderId="2" xfId="13" applyFont="1" applyBorder="1" applyAlignment="1">
      <alignment horizontal="center" vertical="center"/>
    </xf>
    <xf numFmtId="164" fontId="49" fillId="0" borderId="2" xfId="6" applyNumberFormat="1" applyFont="1" applyBorder="1" applyAlignment="1">
      <alignment horizontal="center" vertical="center"/>
    </xf>
    <xf numFmtId="3" fontId="49" fillId="0" borderId="2" xfId="6" applyNumberFormat="1" applyFont="1" applyBorder="1" applyAlignment="1">
      <alignment horizontal="center" vertical="center"/>
    </xf>
    <xf numFmtId="0" fontId="50" fillId="0" borderId="2" xfId="10" applyNumberFormat="1" applyFont="1" applyFill="1" applyBorder="1" applyAlignment="1" applyProtection="1">
      <alignment horizontal="left" vertical="center"/>
      <protection locked="0"/>
    </xf>
    <xf numFmtId="1" fontId="50" fillId="0" borderId="2" xfId="10" applyNumberFormat="1" applyFont="1" applyFill="1" applyBorder="1" applyProtection="1">
      <protection locked="0"/>
    </xf>
    <xf numFmtId="0" fontId="51" fillId="0" borderId="0" xfId="15" applyFont="1" applyFill="1" applyBorder="1" applyAlignment="1">
      <alignment horizontal="center"/>
    </xf>
    <xf numFmtId="3" fontId="52" fillId="0" borderId="2" xfId="15" applyNumberFormat="1" applyFont="1" applyFill="1" applyBorder="1" applyAlignment="1">
      <alignment horizontal="center" vertical="center"/>
    </xf>
    <xf numFmtId="3" fontId="53" fillId="3" borderId="2" xfId="15" applyNumberFormat="1" applyFont="1" applyFill="1" applyBorder="1" applyAlignment="1">
      <alignment horizontal="center" vertical="center"/>
    </xf>
    <xf numFmtId="3" fontId="54" fillId="0" borderId="0" xfId="15" applyNumberFormat="1" applyFont="1" applyFill="1" applyAlignment="1">
      <alignment wrapText="1"/>
    </xf>
    <xf numFmtId="0" fontId="54" fillId="0" borderId="0" xfId="15" applyFont="1" applyFill="1" applyAlignment="1">
      <alignment wrapText="1"/>
    </xf>
    <xf numFmtId="0" fontId="54" fillId="0" borderId="0" xfId="15" applyFont="1" applyFill="1"/>
    <xf numFmtId="0" fontId="55" fillId="0" borderId="0" xfId="15" applyFont="1" applyFill="1" applyAlignment="1">
      <alignment horizontal="center"/>
    </xf>
    <xf numFmtId="3" fontId="56" fillId="0" borderId="2" xfId="15" applyNumberFormat="1" applyFont="1" applyFill="1" applyBorder="1" applyAlignment="1">
      <alignment horizontal="center" vertical="center"/>
    </xf>
    <xf numFmtId="3" fontId="57" fillId="0" borderId="2" xfId="15" applyNumberFormat="1" applyFont="1" applyFill="1" applyBorder="1" applyAlignment="1">
      <alignment horizontal="center" vertical="center" wrapText="1"/>
    </xf>
    <xf numFmtId="0" fontId="56" fillId="0" borderId="2" xfId="15" applyFont="1" applyFill="1" applyBorder="1" applyAlignment="1">
      <alignment horizontal="center" vertical="center" wrapText="1"/>
    </xf>
    <xf numFmtId="164" fontId="56" fillId="0" borderId="2" xfId="15" applyNumberFormat="1" applyFont="1" applyFill="1" applyBorder="1" applyAlignment="1">
      <alignment horizontal="center" vertical="center"/>
    </xf>
    <xf numFmtId="0" fontId="50" fillId="0" borderId="2" xfId="11" applyFont="1" applyBorder="1" applyAlignment="1">
      <alignment vertical="center" wrapText="1"/>
    </xf>
    <xf numFmtId="164" fontId="57" fillId="0" borderId="2" xfId="15" applyNumberFormat="1" applyFont="1" applyFill="1" applyBorder="1" applyAlignment="1">
      <alignment horizontal="center" vertical="center" wrapText="1"/>
    </xf>
    <xf numFmtId="3" fontId="57" fillId="0" borderId="2" xfId="15" applyNumberFormat="1" applyFont="1" applyFill="1" applyBorder="1" applyAlignment="1">
      <alignment horizontal="center" vertical="center"/>
    </xf>
    <xf numFmtId="0" fontId="60" fillId="0" borderId="0" xfId="15" applyFont="1" applyFill="1" applyBorder="1" applyAlignment="1">
      <alignment horizontal="center"/>
    </xf>
    <xf numFmtId="164" fontId="52" fillId="0" borderId="2" xfId="15" applyNumberFormat="1" applyFont="1" applyFill="1" applyBorder="1" applyAlignment="1">
      <alignment horizontal="center" vertical="center" wrapText="1"/>
    </xf>
    <xf numFmtId="3" fontId="52" fillId="3" borderId="2" xfId="15" applyNumberFormat="1" applyFont="1" applyFill="1" applyBorder="1" applyAlignment="1">
      <alignment horizontal="center" vertical="center"/>
    </xf>
    <xf numFmtId="164" fontId="53" fillId="3" borderId="2" xfId="15" applyNumberFormat="1" applyFont="1" applyFill="1" applyBorder="1" applyAlignment="1">
      <alignment horizontal="center" vertical="center"/>
    </xf>
    <xf numFmtId="1" fontId="36" fillId="0" borderId="2" xfId="10" applyNumberFormat="1" applyFont="1" applyFill="1" applyBorder="1" applyAlignment="1" applyProtection="1">
      <alignment horizontal="center"/>
    </xf>
    <xf numFmtId="1" fontId="37" fillId="0" borderId="0" xfId="10" applyNumberFormat="1" applyFont="1" applyFill="1" applyAlignment="1" applyProtection="1">
      <alignment horizontal="center"/>
      <protection locked="0"/>
    </xf>
    <xf numFmtId="1" fontId="62" fillId="0" borderId="0" xfId="10" applyNumberFormat="1" applyFont="1" applyFill="1" applyAlignment="1" applyProtection="1">
      <alignment horizontal="right"/>
      <protection locked="0"/>
    </xf>
    <xf numFmtId="1" fontId="37" fillId="0" borderId="0" xfId="10" applyNumberFormat="1" applyFont="1" applyFill="1" applyBorder="1" applyAlignment="1" applyProtection="1">
      <alignment horizontal="center"/>
      <protection locked="0"/>
    </xf>
    <xf numFmtId="1" fontId="65" fillId="0" borderId="0" xfId="10" applyNumberFormat="1" applyFont="1" applyFill="1" applyAlignment="1" applyProtection="1">
      <protection locked="0"/>
    </xf>
    <xf numFmtId="1" fontId="65" fillId="0" borderId="1" xfId="10" applyNumberFormat="1" applyFont="1" applyFill="1" applyBorder="1" applyAlignment="1" applyProtection="1">
      <protection locked="0"/>
    </xf>
    <xf numFmtId="1" fontId="64" fillId="0" borderId="2" xfId="10" applyNumberFormat="1" applyFont="1" applyFill="1" applyBorder="1" applyProtection="1">
      <protection locked="0"/>
    </xf>
    <xf numFmtId="1" fontId="36" fillId="0" borderId="0" xfId="10" applyNumberFormat="1" applyFont="1" applyFill="1" applyAlignment="1" applyProtection="1">
      <protection locked="0"/>
    </xf>
    <xf numFmtId="0" fontId="36" fillId="0" borderId="0" xfId="9" applyFont="1" applyFill="1"/>
    <xf numFmtId="0" fontId="36" fillId="0" borderId="0" xfId="9" applyFont="1"/>
    <xf numFmtId="0" fontId="70" fillId="0" borderId="2" xfId="9" applyFont="1" applyFill="1" applyBorder="1" applyAlignment="1">
      <alignment horizontal="center" vertical="center"/>
    </xf>
    <xf numFmtId="0" fontId="49" fillId="0" borderId="2" xfId="9" applyFont="1" applyFill="1" applyBorder="1" applyAlignment="1">
      <alignment vertical="center" wrapText="1"/>
    </xf>
    <xf numFmtId="3" fontId="49" fillId="0" borderId="2" xfId="9" applyNumberFormat="1" applyFont="1" applyFill="1" applyBorder="1" applyAlignment="1">
      <alignment horizontal="center" vertical="center" wrapText="1"/>
    </xf>
    <xf numFmtId="165" fontId="49" fillId="0" borderId="2" xfId="9" applyNumberFormat="1" applyFont="1" applyFill="1" applyBorder="1" applyAlignment="1">
      <alignment horizontal="center" vertical="center"/>
    </xf>
    <xf numFmtId="3" fontId="49" fillId="0" borderId="2" xfId="9" applyNumberFormat="1" applyFont="1" applyFill="1" applyBorder="1" applyAlignment="1">
      <alignment horizontal="center" vertical="center"/>
    </xf>
    <xf numFmtId="1" fontId="49" fillId="0" borderId="2" xfId="9" applyNumberFormat="1" applyFont="1" applyFill="1" applyBorder="1" applyAlignment="1">
      <alignment horizontal="center" vertical="center"/>
    </xf>
    <xf numFmtId="1" fontId="49" fillId="0" borderId="2" xfId="9" applyNumberFormat="1" applyFont="1" applyFill="1" applyBorder="1" applyAlignment="1">
      <alignment horizontal="center" vertical="center" wrapText="1"/>
    </xf>
    <xf numFmtId="3" fontId="36" fillId="0" borderId="0" xfId="9" applyNumberFormat="1" applyFont="1" applyFill="1"/>
    <xf numFmtId="0" fontId="49" fillId="0" borderId="2" xfId="8" applyFont="1" applyFill="1" applyBorder="1" applyAlignment="1">
      <alignment vertical="center" wrapText="1"/>
    </xf>
    <xf numFmtId="3" fontId="49" fillId="0" borderId="2" xfId="8" applyNumberFormat="1" applyFont="1" applyFill="1" applyBorder="1" applyAlignment="1">
      <alignment horizontal="center" vertical="center" wrapText="1"/>
    </xf>
    <xf numFmtId="1" fontId="49" fillId="0" borderId="2" xfId="8" applyNumberFormat="1" applyFont="1" applyFill="1" applyBorder="1" applyAlignment="1">
      <alignment horizontal="center" vertical="center"/>
    </xf>
    <xf numFmtId="0" fontId="36" fillId="0" borderId="0" xfId="9" applyFont="1" applyFill="1" applyBorder="1"/>
    <xf numFmtId="0" fontId="49" fillId="0" borderId="2" xfId="2" applyFont="1" applyFill="1" applyBorder="1" applyAlignment="1">
      <alignment vertical="center" wrapText="1"/>
    </xf>
    <xf numFmtId="165" fontId="49" fillId="0" borderId="2" xfId="8" applyNumberFormat="1" applyFont="1" applyFill="1" applyBorder="1" applyAlignment="1">
      <alignment horizontal="center" vertical="center"/>
    </xf>
    <xf numFmtId="0" fontId="49" fillId="0" borderId="2" xfId="9" applyFont="1" applyFill="1" applyBorder="1" applyAlignment="1">
      <alignment horizontal="center" vertical="center" wrapText="1"/>
    </xf>
    <xf numFmtId="3" fontId="49" fillId="0" borderId="2" xfId="10" applyNumberFormat="1" applyFont="1" applyFill="1" applyBorder="1" applyAlignment="1" applyProtection="1">
      <alignment horizontal="center" vertical="center"/>
      <protection locked="0"/>
    </xf>
    <xf numFmtId="0" fontId="35" fillId="0" borderId="2" xfId="9" applyFont="1" applyFill="1" applyBorder="1" applyAlignment="1">
      <alignment vertical="center" wrapText="1"/>
    </xf>
    <xf numFmtId="3" fontId="35" fillId="0" borderId="2" xfId="9" applyNumberFormat="1" applyFont="1" applyFill="1" applyBorder="1" applyAlignment="1">
      <alignment horizontal="center" vertical="center" wrapText="1"/>
    </xf>
    <xf numFmtId="165" fontId="35" fillId="0" borderId="2" xfId="9" applyNumberFormat="1" applyFont="1" applyFill="1" applyBorder="1" applyAlignment="1">
      <alignment horizontal="center" vertical="center"/>
    </xf>
    <xf numFmtId="1" fontId="35" fillId="0" borderId="2" xfId="9" applyNumberFormat="1" applyFont="1" applyFill="1" applyBorder="1" applyAlignment="1">
      <alignment horizontal="center" vertical="center"/>
    </xf>
    <xf numFmtId="164" fontId="36" fillId="0" borderId="0" xfId="9" applyNumberFormat="1" applyFont="1" applyFill="1" applyAlignment="1">
      <alignment horizontal="center" vertical="center"/>
    </xf>
    <xf numFmtId="0" fontId="36" fillId="0" borderId="0" xfId="9" applyFont="1" applyFill="1" applyAlignment="1">
      <alignment horizontal="center" vertical="center"/>
    </xf>
    <xf numFmtId="0" fontId="36" fillId="0" borderId="0" xfId="9" applyFont="1" applyFill="1" applyAlignment="1">
      <alignment horizontal="left" vertical="center"/>
    </xf>
    <xf numFmtId="164" fontId="49" fillId="0" borderId="2" xfId="9" applyNumberFormat="1" applyFont="1" applyFill="1" applyBorder="1" applyAlignment="1">
      <alignment horizontal="center" vertical="center" wrapText="1"/>
    </xf>
    <xf numFmtId="164" fontId="36" fillId="0" borderId="0" xfId="9" applyNumberFormat="1" applyFont="1" applyFill="1"/>
    <xf numFmtId="0" fontId="50" fillId="0" borderId="24" xfId="0" applyFont="1" applyBorder="1" applyAlignment="1">
      <alignment horizontal="left" vertical="center" indent="1"/>
    </xf>
    <xf numFmtId="0" fontId="76" fillId="0" borderId="0" xfId="6" applyFont="1"/>
    <xf numFmtId="0" fontId="50" fillId="0" borderId="25" xfId="0" applyFont="1" applyBorder="1" applyAlignment="1">
      <alignment horizontal="left" vertical="center" indent="1"/>
    </xf>
    <xf numFmtId="0" fontId="50" fillId="0" borderId="3" xfId="0" applyFont="1" applyBorder="1" applyAlignment="1">
      <alignment horizontal="left" vertical="center" indent="1"/>
    </xf>
    <xf numFmtId="164" fontId="76" fillId="0" borderId="0" xfId="6" applyNumberFormat="1" applyFont="1"/>
    <xf numFmtId="0" fontId="50" fillId="0" borderId="26" xfId="0" applyFont="1" applyBorder="1" applyAlignment="1">
      <alignment horizontal="left" vertical="center" indent="1"/>
    </xf>
    <xf numFmtId="0" fontId="50" fillId="0" borderId="27" xfId="0" applyFont="1" applyBorder="1" applyAlignment="1">
      <alignment horizontal="left" vertical="center" indent="1"/>
    </xf>
    <xf numFmtId="0" fontId="49" fillId="0" borderId="2" xfId="9" applyFont="1" applyFill="1" applyBorder="1" applyAlignment="1">
      <alignment horizontal="left" vertical="center" wrapText="1" indent="1"/>
    </xf>
    <xf numFmtId="0" fontId="62" fillId="0" borderId="0" xfId="9" applyFont="1" applyFill="1"/>
    <xf numFmtId="0" fontId="50" fillId="0" borderId="0" xfId="9" applyFont="1" applyFill="1"/>
    <xf numFmtId="0" fontId="50" fillId="0" borderId="0" xfId="9" applyFont="1"/>
    <xf numFmtId="0" fontId="49" fillId="0" borderId="2" xfId="13" applyFont="1" applyBorder="1" applyAlignment="1">
      <alignment horizontal="center" vertical="center" wrapText="1"/>
    </xf>
    <xf numFmtId="14" fontId="52" fillId="0" borderId="2" xfId="1" applyNumberFormat="1" applyFont="1" applyBorder="1" applyAlignment="1">
      <alignment horizontal="center" vertical="center" wrapText="1"/>
    </xf>
    <xf numFmtId="0" fontId="52" fillId="0" borderId="2" xfId="15" applyFont="1" applyFill="1" applyBorder="1" applyAlignment="1">
      <alignment horizontal="center" vertical="center" wrapText="1"/>
    </xf>
    <xf numFmtId="0" fontId="49" fillId="0" borderId="2" xfId="9" applyFont="1" applyFill="1" applyBorder="1" applyAlignment="1">
      <alignment horizontal="center" vertical="center"/>
    </xf>
    <xf numFmtId="1" fontId="63" fillId="0" borderId="6" xfId="10" applyNumberFormat="1" applyFont="1" applyFill="1" applyBorder="1" applyAlignment="1" applyProtection="1">
      <alignment horizontal="center" vertical="center" wrapText="1"/>
    </xf>
    <xf numFmtId="0" fontId="36" fillId="0" borderId="0" xfId="13" applyFont="1" applyFill="1" applyAlignment="1">
      <alignment vertical="top"/>
    </xf>
    <xf numFmtId="0" fontId="79" fillId="0" borderId="0" xfId="15" applyFont="1" applyFill="1"/>
    <xf numFmtId="0" fontId="73" fillId="0" borderId="0" xfId="13" applyFont="1" applyFill="1" applyAlignment="1">
      <alignment horizontal="center" vertical="top" wrapText="1"/>
    </xf>
    <xf numFmtId="0" fontId="36" fillId="0" borderId="0" xfId="13" applyFont="1" applyAlignment="1">
      <alignment vertical="center"/>
    </xf>
    <xf numFmtId="0" fontId="50" fillId="0" borderId="0" xfId="13" applyFont="1" applyAlignment="1">
      <alignment horizontal="center" vertical="center"/>
    </xf>
    <xf numFmtId="0" fontId="80" fillId="0" borderId="2" xfId="15" applyFont="1" applyFill="1" applyBorder="1" applyAlignment="1">
      <alignment horizontal="left" vertical="center" wrapText="1"/>
    </xf>
    <xf numFmtId="164" fontId="81" fillId="0" borderId="2" xfId="6" applyNumberFormat="1" applyFont="1" applyFill="1" applyBorder="1" applyAlignment="1">
      <alignment horizontal="center" vertical="center" wrapText="1"/>
    </xf>
    <xf numFmtId="164" fontId="81" fillId="0" borderId="2" xfId="5" applyNumberFormat="1" applyFont="1" applyFill="1" applyBorder="1" applyAlignment="1">
      <alignment horizontal="center" vertical="center" wrapText="1"/>
    </xf>
    <xf numFmtId="165" fontId="81" fillId="0" borderId="2" xfId="6" applyNumberFormat="1" applyFont="1" applyFill="1" applyBorder="1" applyAlignment="1">
      <alignment horizontal="center" vertical="center"/>
    </xf>
    <xf numFmtId="165" fontId="67" fillId="0" borderId="2" xfId="6" applyNumberFormat="1" applyFont="1" applyFill="1" applyBorder="1" applyAlignment="1">
      <alignment horizontal="center" wrapText="1"/>
    </xf>
    <xf numFmtId="164" fontId="76" fillId="0" borderId="2" xfId="6" applyNumberFormat="1" applyFont="1" applyFill="1" applyBorder="1" applyAlignment="1">
      <alignment horizontal="center"/>
    </xf>
    <xf numFmtId="165" fontId="61" fillId="20" borderId="2" xfId="6" applyNumberFormat="1" applyFont="1" applyFill="1" applyBorder="1" applyAlignment="1">
      <alignment horizontal="center" wrapText="1"/>
    </xf>
    <xf numFmtId="164" fontId="82" fillId="20" borderId="2" xfId="6" applyNumberFormat="1" applyFont="1" applyFill="1" applyBorder="1" applyAlignment="1">
      <alignment horizontal="center"/>
    </xf>
    <xf numFmtId="49" fontId="81" fillId="0" borderId="2" xfId="6" applyNumberFormat="1" applyFont="1" applyFill="1" applyBorder="1" applyAlignment="1">
      <alignment horizontal="center" vertical="center" wrapText="1"/>
    </xf>
    <xf numFmtId="0" fontId="84" fillId="0" borderId="2" xfId="6" applyFont="1" applyFill="1" applyBorder="1" applyAlignment="1">
      <alignment horizontal="center" vertical="center" wrapText="1"/>
    </xf>
    <xf numFmtId="0" fontId="81" fillId="0" borderId="2" xfId="6" applyFont="1" applyFill="1" applyBorder="1" applyAlignment="1">
      <alignment horizontal="left" vertical="center" wrapText="1"/>
    </xf>
    <xf numFmtId="0" fontId="76" fillId="0" borderId="2" xfId="6" applyFont="1" applyFill="1" applyBorder="1" applyAlignment="1">
      <alignment horizontal="left" wrapText="1"/>
    </xf>
    <xf numFmtId="0" fontId="82" fillId="20" borderId="2" xfId="6" applyFont="1" applyFill="1" applyBorder="1" applyAlignment="1">
      <alignment horizontal="left" wrapText="1"/>
    </xf>
    <xf numFmtId="0" fontId="9" fillId="0" borderId="0" xfId="6" applyFont="1" applyAlignment="1">
      <alignment horizontal="right"/>
    </xf>
    <xf numFmtId="0" fontId="40" fillId="0" borderId="0" xfId="9" applyFont="1"/>
    <xf numFmtId="0" fontId="40" fillId="0" borderId="0" xfId="9" applyFont="1" applyFill="1"/>
    <xf numFmtId="0" fontId="57" fillId="0" borderId="0" xfId="15" applyFont="1" applyFill="1"/>
    <xf numFmtId="1" fontId="50" fillId="0" borderId="0" xfId="10" applyNumberFormat="1" applyFont="1" applyFill="1" applyProtection="1">
      <protection locked="0"/>
    </xf>
    <xf numFmtId="1" fontId="7" fillId="0" borderId="0" xfId="10" applyNumberFormat="1" applyFont="1" applyFill="1" applyProtection="1">
      <protection locked="0"/>
    </xf>
    <xf numFmtId="0" fontId="48" fillId="0" borderId="0" xfId="13" applyFont="1" applyFill="1" applyAlignment="1">
      <alignment horizontal="center" vertical="top" wrapText="1"/>
    </xf>
    <xf numFmtId="0" fontId="70" fillId="0" borderId="2" xfId="9" applyFont="1" applyFill="1" applyBorder="1" applyAlignment="1">
      <alignment horizontal="center" vertical="center" wrapText="1"/>
    </xf>
    <xf numFmtId="1" fontId="87" fillId="0" borderId="0" xfId="10" applyNumberFormat="1" applyFont="1" applyFill="1" applyProtection="1">
      <protection locked="0"/>
    </xf>
    <xf numFmtId="3" fontId="88" fillId="3" borderId="2" xfId="15" applyNumberFormat="1" applyFont="1" applyFill="1" applyBorder="1" applyAlignment="1">
      <alignment horizontal="center" vertical="center"/>
    </xf>
    <xf numFmtId="3" fontId="36" fillId="0" borderId="0" xfId="13" applyNumberFormat="1" applyFont="1"/>
    <xf numFmtId="0" fontId="64" fillId="0" borderId="2" xfId="10" applyNumberFormat="1" applyFont="1" applyFill="1" applyBorder="1" applyAlignment="1" applyProtection="1">
      <alignment horizontal="left" vertical="center"/>
      <protection locked="0"/>
    </xf>
    <xf numFmtId="1" fontId="70" fillId="0" borderId="2" xfId="10" applyNumberFormat="1" applyFont="1" applyFill="1" applyBorder="1" applyAlignment="1" applyProtection="1">
      <alignment horizontal="center" vertical="center"/>
      <protection locked="0"/>
    </xf>
    <xf numFmtId="3" fontId="70" fillId="0" borderId="2" xfId="10" applyNumberFormat="1" applyFont="1" applyFill="1" applyBorder="1" applyAlignment="1" applyProtection="1">
      <alignment horizontal="center" vertical="center"/>
      <protection locked="0"/>
    </xf>
    <xf numFmtId="164" fontId="70" fillId="0" borderId="2" xfId="10" applyNumberFormat="1" applyFont="1" applyFill="1" applyBorder="1" applyAlignment="1" applyProtection="1">
      <alignment horizontal="center" vertical="center"/>
      <protection locked="0"/>
    </xf>
    <xf numFmtId="3" fontId="64" fillId="0" borderId="2" xfId="10" applyNumberFormat="1" applyFont="1" applyFill="1" applyBorder="1" applyAlignment="1" applyProtection="1">
      <alignment horizontal="center" vertical="center"/>
      <protection locked="0"/>
    </xf>
    <xf numFmtId="3" fontId="64" fillId="0" borderId="2" xfId="0" applyNumberFormat="1" applyFont="1" applyFill="1" applyBorder="1" applyAlignment="1">
      <alignment horizontal="center" vertical="center"/>
    </xf>
    <xf numFmtId="164" fontId="64" fillId="0" borderId="2" xfId="10" applyNumberFormat="1" applyFont="1" applyFill="1" applyBorder="1" applyAlignment="1" applyProtection="1">
      <alignment horizontal="center" vertical="center"/>
      <protection locked="0"/>
    </xf>
    <xf numFmtId="165" fontId="70" fillId="0" borderId="2" xfId="10" applyNumberFormat="1" applyFont="1" applyFill="1" applyBorder="1" applyAlignment="1" applyProtection="1">
      <alignment horizontal="center" vertical="center"/>
      <protection locked="0"/>
    </xf>
    <xf numFmtId="165" fontId="64" fillId="0" borderId="2" xfId="10" applyNumberFormat="1" applyFont="1" applyFill="1" applyBorder="1" applyAlignment="1" applyProtection="1">
      <alignment horizontal="center" vertical="center"/>
      <protection locked="0"/>
    </xf>
    <xf numFmtId="165" fontId="70" fillId="0" borderId="2" xfId="10" applyNumberFormat="1" applyFont="1" applyFill="1" applyBorder="1" applyAlignment="1" applyProtection="1">
      <alignment horizontal="center" vertical="center" wrapText="1"/>
      <protection locked="0"/>
    </xf>
    <xf numFmtId="3" fontId="70" fillId="0" borderId="2" xfId="10" applyNumberFormat="1" applyFont="1" applyFill="1" applyBorder="1" applyAlignment="1" applyProtection="1">
      <alignment horizontal="center" vertical="center" wrapText="1"/>
      <protection locked="0"/>
    </xf>
    <xf numFmtId="3" fontId="64" fillId="0" borderId="2" xfId="10" applyNumberFormat="1" applyFont="1" applyFill="1" applyBorder="1" applyAlignment="1" applyProtection="1">
      <alignment horizontal="center" vertical="center" wrapText="1"/>
      <protection locked="0"/>
    </xf>
    <xf numFmtId="165" fontId="64" fillId="0" borderId="2" xfId="10" applyNumberFormat="1" applyFont="1" applyFill="1" applyBorder="1" applyAlignment="1" applyProtection="1">
      <alignment horizontal="center" vertical="center" wrapText="1"/>
      <protection locked="0"/>
    </xf>
    <xf numFmtId="3" fontId="64" fillId="0" borderId="2" xfId="12" applyNumberFormat="1" applyFont="1" applyFill="1" applyBorder="1" applyAlignment="1">
      <alignment horizontal="center" vertical="center" wrapText="1"/>
    </xf>
    <xf numFmtId="165" fontId="89" fillId="0" borderId="0" xfId="9" applyNumberFormat="1" applyFont="1" applyFill="1"/>
    <xf numFmtId="0" fontId="86" fillId="0" borderId="0" xfId="0" applyFont="1" applyAlignment="1"/>
    <xf numFmtId="1" fontId="63" fillId="0" borderId="2" xfId="10" applyNumberFormat="1" applyFont="1" applyFill="1" applyBorder="1" applyAlignment="1" applyProtection="1">
      <alignment horizontal="center" vertical="center" wrapText="1"/>
    </xf>
    <xf numFmtId="1" fontId="61" fillId="0" borderId="2" xfId="10" applyNumberFormat="1" applyFont="1" applyFill="1" applyBorder="1" applyAlignment="1" applyProtection="1">
      <alignment horizontal="center" vertical="center" wrapText="1"/>
    </xf>
    <xf numFmtId="1" fontId="37" fillId="0" borderId="2" xfId="10" applyNumberFormat="1" applyFont="1" applyFill="1" applyBorder="1" applyAlignment="1" applyProtection="1">
      <alignment horizontal="center" vertical="center" wrapText="1"/>
    </xf>
    <xf numFmtId="1" fontId="65" fillId="0" borderId="0" xfId="10" applyNumberFormat="1" applyFont="1" applyFill="1" applyAlignment="1" applyProtection="1">
      <alignment horizontal="center"/>
      <protection locked="0"/>
    </xf>
    <xf numFmtId="1" fontId="65" fillId="0" borderId="1" xfId="10" applyNumberFormat="1" applyFont="1" applyFill="1" applyBorder="1" applyAlignment="1" applyProtection="1">
      <alignment horizontal="center"/>
      <protection locked="0"/>
    </xf>
    <xf numFmtId="0" fontId="49" fillId="0" borderId="2" xfId="9" applyFont="1" applyFill="1" applyBorder="1" applyAlignment="1">
      <alignment horizontal="left" vertical="center" wrapText="1"/>
    </xf>
    <xf numFmtId="1" fontId="3" fillId="0" borderId="2" xfId="10" applyNumberFormat="1" applyFont="1" applyFill="1" applyBorder="1" applyAlignment="1" applyProtection="1">
      <alignment horizontal="center" vertical="center" wrapText="1"/>
    </xf>
    <xf numFmtId="0" fontId="64" fillId="0" borderId="2" xfId="10" applyNumberFormat="1" applyFont="1" applyFill="1" applyBorder="1" applyAlignment="1" applyProtection="1">
      <alignment horizontal="center" vertical="center"/>
      <protection locked="0"/>
    </xf>
    <xf numFmtId="1" fontId="64" fillId="0" borderId="2" xfId="1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/>
    <xf numFmtId="1" fontId="3" fillId="0" borderId="0" xfId="10" applyNumberFormat="1" applyFont="1" applyFill="1" applyBorder="1" applyAlignment="1" applyProtection="1">
      <alignment horizontal="center" vertical="center" wrapText="1"/>
    </xf>
    <xf numFmtId="1" fontId="91" fillId="0" borderId="0" xfId="10" applyNumberFormat="1" applyFont="1" applyFill="1" applyBorder="1" applyAlignment="1" applyProtection="1">
      <alignment horizontal="center" vertical="center" wrapText="1"/>
    </xf>
    <xf numFmtId="1" fontId="93" fillId="0" borderId="0" xfId="10" applyNumberFormat="1" applyFont="1" applyFill="1" applyBorder="1" applyAlignment="1" applyProtection="1">
      <alignment horizontal="center" vertical="center" wrapText="1"/>
    </xf>
    <xf numFmtId="3" fontId="94" fillId="0" borderId="2" xfId="10" applyNumberFormat="1" applyFont="1" applyFill="1" applyBorder="1" applyAlignment="1" applyProtection="1">
      <alignment horizontal="center" vertical="center"/>
      <protection locked="0"/>
    </xf>
    <xf numFmtId="3" fontId="70" fillId="0" borderId="2" xfId="9" applyNumberFormat="1" applyFont="1" applyFill="1" applyBorder="1" applyAlignment="1">
      <alignment horizontal="center" vertical="center" wrapText="1"/>
    </xf>
    <xf numFmtId="0" fontId="74" fillId="0" borderId="15" xfId="6" applyFont="1" applyFill="1" applyBorder="1" applyAlignment="1">
      <alignment horizontal="left" vertical="center" wrapText="1" indent="1"/>
    </xf>
    <xf numFmtId="0" fontId="74" fillId="0" borderId="3" xfId="6" applyFont="1" applyFill="1" applyBorder="1" applyAlignment="1">
      <alignment horizontal="left" vertical="center" wrapText="1" indent="1"/>
    </xf>
    <xf numFmtId="0" fontId="77" fillId="0" borderId="6" xfId="6" applyFont="1" applyFill="1" applyBorder="1" applyAlignment="1">
      <alignment horizontal="left" vertical="center" wrapText="1" indent="1"/>
    </xf>
    <xf numFmtId="0" fontId="77" fillId="0" borderId="15" xfId="6" applyFont="1" applyFill="1" applyBorder="1" applyAlignment="1">
      <alignment horizontal="left" vertical="center" wrapText="1" indent="1"/>
    </xf>
    <xf numFmtId="0" fontId="77" fillId="0" borderId="3" xfId="6" applyFont="1" applyFill="1" applyBorder="1" applyAlignment="1">
      <alignment horizontal="left" vertical="center" wrapText="1" indent="1"/>
    </xf>
    <xf numFmtId="0" fontId="13" fillId="0" borderId="0" xfId="55" applyFont="1" applyAlignment="1">
      <alignment horizontal="center" vertical="center" wrapText="1"/>
    </xf>
    <xf numFmtId="0" fontId="38" fillId="0" borderId="0" xfId="55" applyFont="1" applyAlignment="1">
      <alignment horizontal="center" wrapText="1"/>
    </xf>
    <xf numFmtId="0" fontId="39" fillId="0" borderId="0" xfId="55" applyFont="1" applyAlignment="1">
      <alignment horizontal="center" vertical="center" wrapText="1"/>
    </xf>
    <xf numFmtId="0" fontId="74" fillId="0" borderId="6" xfId="6" applyFont="1" applyFill="1" applyBorder="1" applyAlignment="1">
      <alignment horizontal="left" vertical="center" wrapText="1" indent="1"/>
    </xf>
    <xf numFmtId="0" fontId="77" fillId="0" borderId="26" xfId="6" applyFont="1" applyFill="1" applyBorder="1" applyAlignment="1">
      <alignment horizontal="left" vertical="center" wrapText="1" indent="1"/>
    </xf>
    <xf numFmtId="0" fontId="9" fillId="0" borderId="0" xfId="6" applyFont="1" applyAlignment="1">
      <alignment horizontal="right"/>
    </xf>
    <xf numFmtId="0" fontId="90" fillId="0" borderId="0" xfId="0" applyFont="1" applyAlignment="1"/>
    <xf numFmtId="0" fontId="10" fillId="0" borderId="0" xfId="6" applyFont="1" applyFill="1" applyBorder="1" applyAlignment="1">
      <alignment horizontal="center" vertical="center" wrapText="1"/>
    </xf>
    <xf numFmtId="0" fontId="12" fillId="0" borderId="0" xfId="6" applyFont="1" applyFill="1" applyBorder="1" applyAlignment="1">
      <alignment horizontal="center" vertical="center" wrapText="1"/>
    </xf>
    <xf numFmtId="0" fontId="83" fillId="0" borderId="1" xfId="14" applyFont="1" applyFill="1" applyBorder="1" applyAlignment="1">
      <alignment horizontal="center"/>
    </xf>
    <xf numFmtId="0" fontId="85" fillId="0" borderId="2" xfId="6" applyFont="1" applyFill="1" applyBorder="1" applyAlignment="1">
      <alignment horizontal="center" vertical="center" wrapText="1"/>
    </xf>
    <xf numFmtId="0" fontId="84" fillId="0" borderId="2" xfId="6" applyFont="1" applyFill="1" applyBorder="1" applyAlignment="1">
      <alignment horizontal="center" vertical="center" wrapText="1"/>
    </xf>
    <xf numFmtId="0" fontId="81" fillId="0" borderId="2" xfId="6" applyFont="1" applyFill="1" applyBorder="1" applyAlignment="1">
      <alignment horizontal="center" vertical="center" wrapText="1"/>
    </xf>
    <xf numFmtId="0" fontId="48" fillId="0" borderId="0" xfId="13" applyFont="1" applyFill="1" applyAlignment="1">
      <alignment horizontal="center" vertical="top" wrapText="1"/>
    </xf>
    <xf numFmtId="0" fontId="48" fillId="0" borderId="2" xfId="13" applyFont="1" applyFill="1" applyBorder="1" applyAlignment="1">
      <alignment horizontal="center" vertical="top" wrapText="1"/>
    </xf>
    <xf numFmtId="49" fontId="49" fillId="0" borderId="2" xfId="13" applyNumberFormat="1" applyFont="1" applyBorder="1" applyAlignment="1">
      <alignment horizontal="center" vertical="center" wrapText="1"/>
    </xf>
    <xf numFmtId="0" fontId="49" fillId="0" borderId="2" xfId="13" applyFont="1" applyBorder="1" applyAlignment="1">
      <alignment horizontal="center" vertical="center" wrapText="1"/>
    </xf>
    <xf numFmtId="0" fontId="58" fillId="0" borderId="0" xfId="15" applyFont="1" applyFill="1" applyAlignment="1">
      <alignment horizontal="center" wrapText="1"/>
    </xf>
    <xf numFmtId="0" fontId="59" fillId="0" borderId="0" xfId="15" applyFont="1" applyFill="1" applyAlignment="1">
      <alignment horizontal="center"/>
    </xf>
    <xf numFmtId="0" fontId="60" fillId="0" borderId="6" xfId="15" applyFont="1" applyFill="1" applyBorder="1" applyAlignment="1">
      <alignment horizontal="center"/>
    </xf>
    <xf numFmtId="0" fontId="60" fillId="0" borderId="3" xfId="15" applyFont="1" applyFill="1" applyBorder="1" applyAlignment="1">
      <alignment horizontal="center"/>
    </xf>
    <xf numFmtId="14" fontId="52" fillId="0" borderId="2" xfId="1" applyNumberFormat="1" applyFont="1" applyBorder="1" applyAlignment="1">
      <alignment horizontal="center" vertical="center" wrapText="1"/>
    </xf>
    <xf numFmtId="0" fontId="78" fillId="0" borderId="0" xfId="15" applyFont="1" applyFill="1" applyAlignment="1">
      <alignment horizontal="center" wrapText="1"/>
    </xf>
    <xf numFmtId="0" fontId="59" fillId="0" borderId="0" xfId="15" applyFont="1" applyFill="1" applyAlignment="1">
      <alignment horizontal="center" wrapText="1"/>
    </xf>
    <xf numFmtId="0" fontId="57" fillId="0" borderId="2" xfId="15" applyFont="1" applyFill="1" applyBorder="1" applyAlignment="1">
      <alignment horizontal="center"/>
    </xf>
    <xf numFmtId="0" fontId="52" fillId="0" borderId="2" xfId="15" applyFont="1" applyFill="1" applyBorder="1" applyAlignment="1">
      <alignment horizontal="center" vertical="center" wrapText="1"/>
    </xf>
    <xf numFmtId="0" fontId="71" fillId="0" borderId="0" xfId="9" applyFont="1" applyFill="1" applyAlignment="1">
      <alignment horizontal="center"/>
    </xf>
    <xf numFmtId="0" fontId="49" fillId="0" borderId="2" xfId="9" applyFont="1" applyFill="1" applyBorder="1" applyAlignment="1">
      <alignment horizontal="center" vertical="center"/>
    </xf>
    <xf numFmtId="0" fontId="69" fillId="0" borderId="10" xfId="9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70" fillId="0" borderId="2" xfId="9" applyFont="1" applyFill="1" applyBorder="1" applyAlignment="1">
      <alignment horizontal="center" vertical="center" wrapText="1"/>
    </xf>
    <xf numFmtId="0" fontId="70" fillId="0" borderId="5" xfId="9" applyFont="1" applyFill="1" applyBorder="1" applyAlignment="1">
      <alignment horizontal="center" vertical="center"/>
    </xf>
    <xf numFmtId="0" fontId="70" fillId="0" borderId="9" xfId="9" applyFont="1" applyFill="1" applyBorder="1" applyAlignment="1">
      <alignment horizontal="center" vertical="center"/>
    </xf>
    <xf numFmtId="0" fontId="72" fillId="0" borderId="0" xfId="9" applyFont="1" applyFill="1" applyAlignment="1">
      <alignment horizontal="center"/>
    </xf>
    <xf numFmtId="49" fontId="73" fillId="0" borderId="2" xfId="13" applyNumberFormat="1" applyFont="1" applyBorder="1" applyAlignment="1">
      <alignment horizontal="center" vertical="center" wrapText="1"/>
    </xf>
    <xf numFmtId="0" fontId="71" fillId="0" borderId="0" xfId="9" applyFont="1" applyFill="1" applyBorder="1" applyAlignment="1">
      <alignment horizontal="center" vertical="top" wrapText="1"/>
    </xf>
    <xf numFmtId="1" fontId="91" fillId="0" borderId="10" xfId="10" applyNumberFormat="1" applyFont="1" applyFill="1" applyBorder="1" applyAlignment="1" applyProtection="1">
      <alignment horizontal="center" vertical="center" wrapText="1"/>
    </xf>
    <xf numFmtId="1" fontId="91" fillId="0" borderId="8" xfId="10" applyNumberFormat="1" applyFont="1" applyFill="1" applyBorder="1" applyAlignment="1" applyProtection="1">
      <alignment horizontal="center" vertical="center" wrapText="1"/>
    </xf>
    <xf numFmtId="1" fontId="91" fillId="0" borderId="11" xfId="10" applyNumberFormat="1" applyFont="1" applyFill="1" applyBorder="1" applyAlignment="1" applyProtection="1">
      <alignment horizontal="center" vertical="center" wrapText="1"/>
    </xf>
    <xf numFmtId="1" fontId="91" fillId="0" borderId="12" xfId="10" applyNumberFormat="1" applyFont="1" applyFill="1" applyBorder="1" applyAlignment="1" applyProtection="1">
      <alignment horizontal="center" vertical="center" wrapText="1"/>
    </xf>
    <xf numFmtId="1" fontId="91" fillId="0" borderId="0" xfId="10" applyNumberFormat="1" applyFont="1" applyFill="1" applyBorder="1" applyAlignment="1" applyProtection="1">
      <alignment horizontal="center" vertical="center" wrapText="1"/>
    </xf>
    <xf numFmtId="1" fontId="91" fillId="0" borderId="13" xfId="10" applyNumberFormat="1" applyFont="1" applyFill="1" applyBorder="1" applyAlignment="1" applyProtection="1">
      <alignment horizontal="center" vertical="center" wrapText="1"/>
    </xf>
    <xf numFmtId="1" fontId="91" fillId="0" borderId="4" xfId="10" applyNumberFormat="1" applyFont="1" applyFill="1" applyBorder="1" applyAlignment="1" applyProtection="1">
      <alignment horizontal="center" vertical="center" wrapText="1"/>
    </xf>
    <xf numFmtId="1" fontId="91" fillId="0" borderId="1" xfId="10" applyNumberFormat="1" applyFont="1" applyFill="1" applyBorder="1" applyAlignment="1" applyProtection="1">
      <alignment horizontal="center" vertical="center" wrapText="1"/>
    </xf>
    <xf numFmtId="1" fontId="91" fillId="0" borderId="7" xfId="10" applyNumberFormat="1" applyFont="1" applyFill="1" applyBorder="1" applyAlignment="1" applyProtection="1">
      <alignment horizontal="center" vertical="center" wrapText="1"/>
    </xf>
    <xf numFmtId="1" fontId="93" fillId="0" borderId="2" xfId="10" applyNumberFormat="1" applyFont="1" applyFill="1" applyBorder="1" applyAlignment="1" applyProtection="1">
      <alignment horizontal="center" vertical="center" wrapText="1"/>
    </xf>
    <xf numFmtId="1" fontId="93" fillId="0" borderId="6" xfId="10" applyNumberFormat="1" applyFont="1" applyFill="1" applyBorder="1" applyAlignment="1" applyProtection="1">
      <alignment horizontal="center" vertical="center" wrapText="1"/>
    </xf>
    <xf numFmtId="1" fontId="93" fillId="0" borderId="3" xfId="10" applyNumberFormat="1" applyFont="1" applyFill="1" applyBorder="1" applyAlignment="1" applyProtection="1">
      <alignment horizontal="center" vertical="center" wrapText="1"/>
    </xf>
    <xf numFmtId="1" fontId="3" fillId="0" borderId="2" xfId="10" applyNumberFormat="1" applyFont="1" applyFill="1" applyBorder="1" applyAlignment="1" applyProtection="1">
      <alignment horizontal="center" vertical="center" wrapText="1"/>
    </xf>
    <xf numFmtId="0" fontId="0" fillId="0" borderId="0" xfId="0" applyAlignment="1"/>
    <xf numFmtId="1" fontId="64" fillId="0" borderId="2" xfId="10" applyNumberFormat="1" applyFont="1" applyFill="1" applyBorder="1" applyAlignment="1" applyProtection="1">
      <alignment horizontal="center" vertical="center" wrapText="1"/>
    </xf>
    <xf numFmtId="1" fontId="61" fillId="0" borderId="2" xfId="10" applyNumberFormat="1" applyFont="1" applyFill="1" applyBorder="1" applyAlignment="1" applyProtection="1">
      <alignment horizontal="center" vertical="center" wrapText="1"/>
    </xf>
    <xf numFmtId="1" fontId="61" fillId="0" borderId="6" xfId="10" applyNumberFormat="1" applyFont="1" applyFill="1" applyBorder="1" applyAlignment="1" applyProtection="1">
      <alignment horizontal="center" vertical="center" wrapText="1"/>
    </xf>
    <xf numFmtId="1" fontId="61" fillId="0" borderId="3" xfId="10" applyNumberFormat="1" applyFont="1" applyFill="1" applyBorder="1" applyAlignment="1" applyProtection="1">
      <alignment horizontal="center" vertical="center" wrapText="1"/>
    </xf>
    <xf numFmtId="1" fontId="63" fillId="0" borderId="2" xfId="10" applyNumberFormat="1" applyFont="1" applyFill="1" applyBorder="1" applyAlignment="1" applyProtection="1">
      <alignment horizontal="center" vertical="center" wrapText="1"/>
    </xf>
    <xf numFmtId="1" fontId="65" fillId="0" borderId="0" xfId="10" applyNumberFormat="1" applyFont="1" applyFill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65" fillId="0" borderId="1" xfId="1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1" fontId="67" fillId="0" borderId="10" xfId="10" applyNumberFormat="1" applyFont="1" applyFill="1" applyBorder="1" applyAlignment="1" applyProtection="1">
      <alignment horizontal="center" vertical="center" wrapText="1"/>
    </xf>
    <xf numFmtId="1" fontId="67" fillId="0" borderId="8" xfId="10" applyNumberFormat="1" applyFont="1" applyFill="1" applyBorder="1" applyAlignment="1" applyProtection="1">
      <alignment horizontal="center" vertical="center" wrapText="1"/>
    </xf>
    <xf numFmtId="1" fontId="67" fillId="0" borderId="11" xfId="10" applyNumberFormat="1" applyFont="1" applyFill="1" applyBorder="1" applyAlignment="1" applyProtection="1">
      <alignment horizontal="center" vertical="center" wrapText="1"/>
    </xf>
    <xf numFmtId="1" fontId="67" fillId="0" borderId="12" xfId="10" applyNumberFormat="1" applyFont="1" applyFill="1" applyBorder="1" applyAlignment="1" applyProtection="1">
      <alignment horizontal="center" vertical="center" wrapText="1"/>
    </xf>
    <xf numFmtId="1" fontId="67" fillId="0" borderId="0" xfId="10" applyNumberFormat="1" applyFont="1" applyFill="1" applyBorder="1" applyAlignment="1" applyProtection="1">
      <alignment horizontal="center" vertical="center" wrapText="1"/>
    </xf>
    <xf numFmtId="1" fontId="67" fillId="0" borderId="13" xfId="10" applyNumberFormat="1" applyFont="1" applyFill="1" applyBorder="1" applyAlignment="1" applyProtection="1">
      <alignment horizontal="center" vertical="center" wrapText="1"/>
    </xf>
    <xf numFmtId="1" fontId="67" fillId="0" borderId="4" xfId="10" applyNumberFormat="1" applyFont="1" applyFill="1" applyBorder="1" applyAlignment="1" applyProtection="1">
      <alignment horizontal="center" vertical="center" wrapText="1"/>
    </xf>
    <xf numFmtId="1" fontId="67" fillId="0" borderId="1" xfId="10" applyNumberFormat="1" applyFont="1" applyFill="1" applyBorder="1" applyAlignment="1" applyProtection="1">
      <alignment horizontal="center" vertical="center" wrapText="1"/>
    </xf>
    <xf numFmtId="1" fontId="67" fillId="0" borderId="7" xfId="10" applyNumberFormat="1" applyFont="1" applyFill="1" applyBorder="1" applyAlignment="1" applyProtection="1">
      <alignment horizontal="center" vertical="center" wrapText="1"/>
    </xf>
    <xf numFmtId="1" fontId="64" fillId="0" borderId="10" xfId="10" applyNumberFormat="1" applyFont="1" applyFill="1" applyBorder="1" applyAlignment="1" applyProtection="1">
      <alignment horizontal="center" vertical="center" wrapText="1"/>
    </xf>
    <xf numFmtId="1" fontId="64" fillId="0" borderId="8" xfId="10" applyNumberFormat="1" applyFont="1" applyFill="1" applyBorder="1" applyAlignment="1" applyProtection="1">
      <alignment horizontal="center" vertical="center" wrapText="1"/>
    </xf>
    <xf numFmtId="1" fontId="64" fillId="0" borderId="4" xfId="10" applyNumberFormat="1" applyFont="1" applyFill="1" applyBorder="1" applyAlignment="1" applyProtection="1">
      <alignment horizontal="center" vertical="center" wrapText="1"/>
    </xf>
    <xf numFmtId="1" fontId="64" fillId="0" borderId="1" xfId="10" applyNumberFormat="1" applyFont="1" applyFill="1" applyBorder="1" applyAlignment="1" applyProtection="1">
      <alignment horizontal="center" vertical="center" wrapText="1"/>
    </xf>
    <xf numFmtId="1" fontId="64" fillId="0" borderId="5" xfId="10" applyNumberFormat="1" applyFont="1" applyFill="1" applyBorder="1" applyAlignment="1" applyProtection="1">
      <alignment horizontal="center" vertical="center" wrapText="1"/>
    </xf>
    <xf numFmtId="1" fontId="64" fillId="0" borderId="14" xfId="10" applyNumberFormat="1" applyFont="1" applyFill="1" applyBorder="1" applyAlignment="1" applyProtection="1">
      <alignment horizontal="center" vertical="center" wrapText="1"/>
    </xf>
    <xf numFmtId="1" fontId="64" fillId="0" borderId="9" xfId="10" applyNumberFormat="1" applyFont="1" applyFill="1" applyBorder="1" applyAlignment="1" applyProtection="1">
      <alignment horizontal="center" vertical="center" wrapText="1"/>
    </xf>
    <xf numFmtId="1" fontId="64" fillId="0" borderId="11" xfId="10" applyNumberFormat="1" applyFont="1" applyFill="1" applyBorder="1" applyAlignment="1" applyProtection="1">
      <alignment horizontal="center" vertical="center" wrapText="1"/>
    </xf>
    <xf numFmtId="1" fontId="64" fillId="0" borderId="7" xfId="10" applyNumberFormat="1" applyFont="1" applyFill="1" applyBorder="1" applyAlignment="1" applyProtection="1">
      <alignment horizontal="center" vertical="center" wrapText="1"/>
    </xf>
    <xf numFmtId="1" fontId="64" fillId="0" borderId="12" xfId="10" applyNumberFormat="1" applyFont="1" applyFill="1" applyBorder="1" applyAlignment="1" applyProtection="1">
      <alignment horizontal="center" vertical="center" wrapText="1"/>
    </xf>
    <xf numFmtId="1" fontId="64" fillId="0" borderId="0" xfId="10" applyNumberFormat="1" applyFont="1" applyFill="1" applyBorder="1" applyAlignment="1" applyProtection="1">
      <alignment horizontal="center" vertical="center" wrapText="1"/>
    </xf>
    <xf numFmtId="1" fontId="64" fillId="0" borderId="13" xfId="10" applyNumberFormat="1" applyFont="1" applyFill="1" applyBorder="1" applyAlignment="1" applyProtection="1">
      <alignment horizontal="center" vertical="center" wrapText="1"/>
    </xf>
    <xf numFmtId="1" fontId="64" fillId="0" borderId="2" xfId="10" applyNumberFormat="1" applyFont="1" applyFill="1" applyBorder="1" applyAlignment="1" applyProtection="1">
      <alignment horizontal="center" vertical="center" wrapText="1"/>
      <protection locked="0"/>
    </xf>
    <xf numFmtId="1" fontId="36" fillId="0" borderId="6" xfId="10" applyNumberFormat="1" applyFont="1" applyFill="1" applyBorder="1" applyAlignment="1" applyProtection="1">
      <alignment horizontal="center" vertical="center" wrapText="1"/>
    </xf>
    <xf numFmtId="1" fontId="36" fillId="0" borderId="3" xfId="10" applyNumberFormat="1" applyFont="1" applyFill="1" applyBorder="1" applyAlignment="1" applyProtection="1">
      <alignment horizontal="center" vertical="center" wrapText="1"/>
    </xf>
    <xf numFmtId="1" fontId="63" fillId="0" borderId="5" xfId="10" applyNumberFormat="1" applyFont="1" applyFill="1" applyBorder="1" applyAlignment="1" applyProtection="1">
      <alignment horizontal="center" vertical="center" wrapText="1"/>
    </xf>
    <xf numFmtId="1" fontId="63" fillId="0" borderId="9" xfId="10" applyNumberFormat="1" applyFont="1" applyFill="1" applyBorder="1" applyAlignment="1" applyProtection="1">
      <alignment horizontal="center" vertical="center" wrapText="1"/>
    </xf>
    <xf numFmtId="1" fontId="37" fillId="0" borderId="6" xfId="10" applyNumberFormat="1" applyFont="1" applyFill="1" applyBorder="1" applyAlignment="1" applyProtection="1">
      <alignment horizontal="center" vertical="center"/>
    </xf>
    <xf numFmtId="1" fontId="37" fillId="0" borderId="15" xfId="10" applyNumberFormat="1" applyFont="1" applyFill="1" applyBorder="1" applyAlignment="1" applyProtection="1">
      <alignment horizontal="center" vertical="center"/>
    </xf>
    <xf numFmtId="1" fontId="37" fillId="0" borderId="3" xfId="10" applyNumberFormat="1" applyFont="1" applyFill="1" applyBorder="1" applyAlignment="1" applyProtection="1">
      <alignment horizontal="center" vertical="center"/>
    </xf>
    <xf numFmtId="1" fontId="64" fillId="0" borderId="6" xfId="10" applyNumberFormat="1" applyFont="1" applyFill="1" applyBorder="1" applyAlignment="1" applyProtection="1">
      <alignment horizontal="center" vertical="center" wrapText="1"/>
    </xf>
    <xf numFmtId="0" fontId="47" fillId="0" borderId="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4" xfId="0" applyFont="1" applyFill="1" applyBorder="1" applyAlignment="1">
      <alignment horizontal="center" vertical="center" wrapText="1"/>
    </xf>
    <xf numFmtId="0" fontId="47" fillId="0" borderId="1" xfId="0" applyFont="1" applyFill="1" applyBorder="1" applyAlignment="1">
      <alignment horizontal="center" vertical="center" wrapText="1"/>
    </xf>
    <xf numFmtId="0" fontId="47" fillId="0" borderId="7" xfId="0" applyFont="1" applyFill="1" applyBorder="1" applyAlignment="1">
      <alignment horizontal="center" vertical="center" wrapText="1"/>
    </xf>
    <xf numFmtId="1" fontId="68" fillId="0" borderId="2" xfId="10" applyNumberFormat="1" applyFont="1" applyFill="1" applyBorder="1" applyAlignment="1" applyProtection="1">
      <alignment horizontal="center" vertical="center" wrapText="1"/>
    </xf>
    <xf numFmtId="1" fontId="50" fillId="0" borderId="0" xfId="10" applyNumberFormat="1" applyFont="1" applyFill="1" applyBorder="1" applyAlignment="1" applyProtection="1">
      <alignment horizontal="center"/>
      <protection locked="0"/>
    </xf>
    <xf numFmtId="165" fontId="50" fillId="0" borderId="0" xfId="10" applyNumberFormat="1" applyFont="1" applyFill="1" applyBorder="1" applyAlignment="1" applyProtection="1">
      <alignment horizontal="center"/>
      <protection locked="0"/>
    </xf>
    <xf numFmtId="1" fontId="95" fillId="0" borderId="0" xfId="10" applyNumberFormat="1" applyFont="1" applyFill="1" applyBorder="1" applyAlignment="1" applyProtection="1">
      <alignment horizontal="center"/>
      <protection locked="0"/>
    </xf>
    <xf numFmtId="1" fontId="96" fillId="0" borderId="0" xfId="10" applyNumberFormat="1" applyFont="1" applyFill="1" applyBorder="1" applyAlignment="1" applyProtection="1">
      <alignment horizontal="center"/>
      <protection locked="0"/>
    </xf>
    <xf numFmtId="165" fontId="96" fillId="0" borderId="0" xfId="10" applyNumberFormat="1" applyFont="1" applyFill="1" applyBorder="1" applyAlignment="1" applyProtection="1">
      <alignment horizontal="center"/>
      <protection locked="0"/>
    </xf>
    <xf numFmtId="1" fontId="97" fillId="0" borderId="0" xfId="10" applyNumberFormat="1" applyFont="1" applyFill="1" applyBorder="1" applyProtection="1">
      <protection locked="0"/>
    </xf>
  </cellXfs>
  <cellStyles count="56"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Звичайний" xfId="0" builtinId="0"/>
    <cellStyle name="Звичайний 2 3" xfId="1"/>
    <cellStyle name="Звичайний 3 2 3" xfId="2"/>
    <cellStyle name="Обычный 2" xfId="3"/>
    <cellStyle name="Обычный 2 2" xfId="4"/>
    <cellStyle name="Обычный 3" xfId="5"/>
    <cellStyle name="Обычный 4" xfId="6"/>
    <cellStyle name="Обычный 5" xfId="16"/>
    <cellStyle name="Обычный 5 2" xfId="7"/>
    <cellStyle name="Обычный 5 3" xfId="8"/>
    <cellStyle name="Обычный 6 3" xfId="9"/>
    <cellStyle name="Обычный_06" xfId="10"/>
    <cellStyle name="Обычный_09_Професійний склад" xfId="11"/>
    <cellStyle name="Обычный_12 Зинкевич" xfId="12"/>
    <cellStyle name="Обычный_27.08.2013" xfId="13"/>
    <cellStyle name="Обычный_TБЛ-12~1" xfId="14"/>
    <cellStyle name="Обычный_Иванова_1.03.05" xfId="55"/>
    <cellStyle name="Обычный_Форма7Н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10" Type="http://schemas.openxmlformats.org/officeDocument/2006/relationships/externalLink" Target="externalLinks/externalLink3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zoomScaleNormal="100" zoomScaleSheetLayoutView="90" workbookViewId="0">
      <selection activeCell="B1" sqref="B1"/>
    </sheetView>
  </sheetViews>
  <sheetFormatPr defaultColWidth="10.33203125" defaultRowHeight="13.8" x14ac:dyDescent="0.25"/>
  <cols>
    <col min="1" max="1" width="60.6640625" style="5" customWidth="1"/>
    <col min="2" max="2" width="51.5546875" style="5" customWidth="1"/>
    <col min="3" max="3" width="8.6640625" style="5" customWidth="1"/>
    <col min="4" max="236" width="7.88671875" style="5" customWidth="1"/>
    <col min="237" max="237" width="39.33203125" style="5" customWidth="1"/>
    <col min="238" max="16384" width="10.33203125" style="5"/>
  </cols>
  <sheetData>
    <row r="1" spans="1:3" ht="18" x14ac:dyDescent="0.35">
      <c r="B1" s="152" t="s">
        <v>153</v>
      </c>
    </row>
    <row r="2" spans="1:3" ht="48.75" customHeight="1" x14ac:dyDescent="0.25">
      <c r="A2" s="199" t="s">
        <v>110</v>
      </c>
      <c r="B2" s="199"/>
    </row>
    <row r="3" spans="1:3" ht="15.75" customHeight="1" x14ac:dyDescent="0.25">
      <c r="A3" s="201" t="s">
        <v>73</v>
      </c>
      <c r="B3" s="201"/>
    </row>
    <row r="4" spans="1:3" ht="15" customHeight="1" x14ac:dyDescent="0.25">
      <c r="A4" s="200"/>
      <c r="B4" s="200"/>
    </row>
    <row r="5" spans="1:3" s="119" customFormat="1" ht="33" customHeight="1" x14ac:dyDescent="0.25">
      <c r="A5" s="202" t="s">
        <v>113</v>
      </c>
      <c r="B5" s="118" t="s">
        <v>114</v>
      </c>
    </row>
    <row r="6" spans="1:3" s="119" customFormat="1" ht="30.75" customHeight="1" x14ac:dyDescent="0.25">
      <c r="A6" s="194"/>
      <c r="B6" s="120" t="s">
        <v>115</v>
      </c>
    </row>
    <row r="7" spans="1:3" s="119" customFormat="1" ht="29.25" customHeight="1" x14ac:dyDescent="0.25">
      <c r="A7" s="195"/>
      <c r="B7" s="121" t="s">
        <v>116</v>
      </c>
      <c r="C7" s="122"/>
    </row>
    <row r="8" spans="1:3" s="119" customFormat="1" ht="28.5" customHeight="1" x14ac:dyDescent="0.25">
      <c r="A8" s="196" t="s">
        <v>106</v>
      </c>
      <c r="B8" s="118" t="s">
        <v>117</v>
      </c>
      <c r="C8" s="122"/>
    </row>
    <row r="9" spans="1:3" s="119" customFormat="1" ht="28.5" customHeight="1" x14ac:dyDescent="0.25">
      <c r="A9" s="197"/>
      <c r="B9" s="120" t="s">
        <v>118</v>
      </c>
      <c r="C9" s="122"/>
    </row>
    <row r="10" spans="1:3" s="119" customFormat="1" ht="28.5" customHeight="1" thickBot="1" x14ac:dyDescent="0.3">
      <c r="A10" s="203"/>
      <c r="B10" s="123" t="s">
        <v>119</v>
      </c>
      <c r="C10" s="122"/>
    </row>
    <row r="11" spans="1:3" s="119" customFormat="1" ht="33.75" customHeight="1" thickTop="1" x14ac:dyDescent="0.25">
      <c r="A11" s="194" t="s">
        <v>120</v>
      </c>
      <c r="B11" s="124" t="s">
        <v>121</v>
      </c>
      <c r="C11" s="122"/>
    </row>
    <row r="12" spans="1:3" s="119" customFormat="1" ht="27" customHeight="1" x14ac:dyDescent="0.25">
      <c r="A12" s="194"/>
      <c r="B12" s="120" t="s">
        <v>122</v>
      </c>
      <c r="C12" s="122"/>
    </row>
    <row r="13" spans="1:3" s="119" customFormat="1" ht="30.75" customHeight="1" x14ac:dyDescent="0.25">
      <c r="A13" s="195"/>
      <c r="B13" s="121" t="s">
        <v>123</v>
      </c>
      <c r="C13" s="122"/>
    </row>
    <row r="14" spans="1:3" s="119" customFormat="1" ht="29.25" customHeight="1" x14ac:dyDescent="0.25">
      <c r="A14" s="196" t="s">
        <v>107</v>
      </c>
      <c r="B14" s="118" t="s">
        <v>124</v>
      </c>
    </row>
    <row r="15" spans="1:3" s="119" customFormat="1" ht="33.75" customHeight="1" x14ac:dyDescent="0.25">
      <c r="A15" s="197"/>
      <c r="B15" s="120" t="s">
        <v>125</v>
      </c>
    </row>
    <row r="16" spans="1:3" s="119" customFormat="1" ht="30.75" customHeight="1" x14ac:dyDescent="0.25">
      <c r="A16" s="198"/>
      <c r="B16" s="121" t="s">
        <v>126</v>
      </c>
    </row>
  </sheetData>
  <mergeCells count="7">
    <mergeCell ref="A11:A13"/>
    <mergeCell ref="A14:A16"/>
    <mergeCell ref="A2:B2"/>
    <mergeCell ref="A4:B4"/>
    <mergeCell ref="A3:B3"/>
    <mergeCell ref="A5:A7"/>
    <mergeCell ref="A8:A10"/>
  </mergeCells>
  <printOptions horizontalCentered="1"/>
  <pageMargins left="0.24" right="0.17" top="0.46" bottom="0.1968503937007874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Normal="100" zoomScaleSheetLayoutView="85" workbookViewId="0">
      <selection activeCell="H1" sqref="H1:I1"/>
    </sheetView>
  </sheetViews>
  <sheetFormatPr defaultColWidth="8.33203125" defaultRowHeight="13.2" x14ac:dyDescent="0.25"/>
  <cols>
    <col min="1" max="1" width="20.88671875" style="7" customWidth="1"/>
    <col min="2" max="2" width="16.44140625" style="7" customWidth="1"/>
    <col min="3" max="3" width="14.44140625" style="7" customWidth="1"/>
    <col min="4" max="4" width="14" style="7" customWidth="1"/>
    <col min="5" max="5" width="13.33203125" style="7" customWidth="1"/>
    <col min="6" max="6" width="12.6640625" style="7" customWidth="1"/>
    <col min="7" max="7" width="12" style="7" customWidth="1"/>
    <col min="8" max="8" width="12.5546875" style="7" customWidth="1"/>
    <col min="9" max="9" width="15.5546875" style="7" customWidth="1"/>
    <col min="10" max="10" width="9.109375" style="8" customWidth="1"/>
    <col min="11" max="252" width="9.109375" style="7" customWidth="1"/>
    <col min="253" max="253" width="18.5546875" style="7" customWidth="1"/>
    <col min="254" max="254" width="11.5546875" style="7" customWidth="1"/>
    <col min="255" max="255" width="11" style="7" customWidth="1"/>
    <col min="256" max="256" width="8.33203125" style="7"/>
    <col min="257" max="257" width="20.88671875" style="7" customWidth="1"/>
    <col min="258" max="258" width="16.44140625" style="7" customWidth="1"/>
    <col min="259" max="259" width="14.44140625" style="7" customWidth="1"/>
    <col min="260" max="260" width="14" style="7" customWidth="1"/>
    <col min="261" max="261" width="13.33203125" style="7" customWidth="1"/>
    <col min="262" max="262" width="12.6640625" style="7" customWidth="1"/>
    <col min="263" max="263" width="12" style="7" customWidth="1"/>
    <col min="264" max="264" width="12.5546875" style="7" customWidth="1"/>
    <col min="265" max="265" width="13.6640625" style="7" customWidth="1"/>
    <col min="266" max="508" width="9.109375" style="7" customWidth="1"/>
    <col min="509" max="509" width="18.5546875" style="7" customWidth="1"/>
    <col min="510" max="510" width="11.5546875" style="7" customWidth="1"/>
    <col min="511" max="511" width="11" style="7" customWidth="1"/>
    <col min="512" max="512" width="8.33203125" style="7"/>
    <col min="513" max="513" width="20.88671875" style="7" customWidth="1"/>
    <col min="514" max="514" width="16.44140625" style="7" customWidth="1"/>
    <col min="515" max="515" width="14.44140625" style="7" customWidth="1"/>
    <col min="516" max="516" width="14" style="7" customWidth="1"/>
    <col min="517" max="517" width="13.33203125" style="7" customWidth="1"/>
    <col min="518" max="518" width="12.6640625" style="7" customWidth="1"/>
    <col min="519" max="519" width="12" style="7" customWidth="1"/>
    <col min="520" max="520" width="12.5546875" style="7" customWidth="1"/>
    <col min="521" max="521" width="13.6640625" style="7" customWidth="1"/>
    <col min="522" max="764" width="9.109375" style="7" customWidth="1"/>
    <col min="765" max="765" width="18.5546875" style="7" customWidth="1"/>
    <col min="766" max="766" width="11.5546875" style="7" customWidth="1"/>
    <col min="767" max="767" width="11" style="7" customWidth="1"/>
    <col min="768" max="768" width="8.33203125" style="7"/>
    <col min="769" max="769" width="20.88671875" style="7" customWidth="1"/>
    <col min="770" max="770" width="16.44140625" style="7" customWidth="1"/>
    <col min="771" max="771" width="14.44140625" style="7" customWidth="1"/>
    <col min="772" max="772" width="14" style="7" customWidth="1"/>
    <col min="773" max="773" width="13.33203125" style="7" customWidth="1"/>
    <col min="774" max="774" width="12.6640625" style="7" customWidth="1"/>
    <col min="775" max="775" width="12" style="7" customWidth="1"/>
    <col min="776" max="776" width="12.5546875" style="7" customWidth="1"/>
    <col min="777" max="777" width="13.6640625" style="7" customWidth="1"/>
    <col min="778" max="1020" width="9.109375" style="7" customWidth="1"/>
    <col min="1021" max="1021" width="18.5546875" style="7" customWidth="1"/>
    <col min="1022" max="1022" width="11.5546875" style="7" customWidth="1"/>
    <col min="1023" max="1023" width="11" style="7" customWidth="1"/>
    <col min="1024" max="1024" width="8.33203125" style="7"/>
    <col min="1025" max="1025" width="20.88671875" style="7" customWidth="1"/>
    <col min="1026" max="1026" width="16.44140625" style="7" customWidth="1"/>
    <col min="1027" max="1027" width="14.44140625" style="7" customWidth="1"/>
    <col min="1028" max="1028" width="14" style="7" customWidth="1"/>
    <col min="1029" max="1029" width="13.33203125" style="7" customWidth="1"/>
    <col min="1030" max="1030" width="12.6640625" style="7" customWidth="1"/>
    <col min="1031" max="1031" width="12" style="7" customWidth="1"/>
    <col min="1032" max="1032" width="12.5546875" style="7" customWidth="1"/>
    <col min="1033" max="1033" width="13.6640625" style="7" customWidth="1"/>
    <col min="1034" max="1276" width="9.109375" style="7" customWidth="1"/>
    <col min="1277" max="1277" width="18.5546875" style="7" customWidth="1"/>
    <col min="1278" max="1278" width="11.5546875" style="7" customWidth="1"/>
    <col min="1279" max="1279" width="11" style="7" customWidth="1"/>
    <col min="1280" max="1280" width="8.33203125" style="7"/>
    <col min="1281" max="1281" width="20.88671875" style="7" customWidth="1"/>
    <col min="1282" max="1282" width="16.44140625" style="7" customWidth="1"/>
    <col min="1283" max="1283" width="14.44140625" style="7" customWidth="1"/>
    <col min="1284" max="1284" width="14" style="7" customWidth="1"/>
    <col min="1285" max="1285" width="13.33203125" style="7" customWidth="1"/>
    <col min="1286" max="1286" width="12.6640625" style="7" customWidth="1"/>
    <col min="1287" max="1287" width="12" style="7" customWidth="1"/>
    <col min="1288" max="1288" width="12.5546875" style="7" customWidth="1"/>
    <col min="1289" max="1289" width="13.6640625" style="7" customWidth="1"/>
    <col min="1290" max="1532" width="9.109375" style="7" customWidth="1"/>
    <col min="1533" max="1533" width="18.5546875" style="7" customWidth="1"/>
    <col min="1534" max="1534" width="11.5546875" style="7" customWidth="1"/>
    <col min="1535" max="1535" width="11" style="7" customWidth="1"/>
    <col min="1536" max="1536" width="8.33203125" style="7"/>
    <col min="1537" max="1537" width="20.88671875" style="7" customWidth="1"/>
    <col min="1538" max="1538" width="16.44140625" style="7" customWidth="1"/>
    <col min="1539" max="1539" width="14.44140625" style="7" customWidth="1"/>
    <col min="1540" max="1540" width="14" style="7" customWidth="1"/>
    <col min="1541" max="1541" width="13.33203125" style="7" customWidth="1"/>
    <col min="1542" max="1542" width="12.6640625" style="7" customWidth="1"/>
    <col min="1543" max="1543" width="12" style="7" customWidth="1"/>
    <col min="1544" max="1544" width="12.5546875" style="7" customWidth="1"/>
    <col min="1545" max="1545" width="13.6640625" style="7" customWidth="1"/>
    <col min="1546" max="1788" width="9.109375" style="7" customWidth="1"/>
    <col min="1789" max="1789" width="18.5546875" style="7" customWidth="1"/>
    <col min="1790" max="1790" width="11.5546875" style="7" customWidth="1"/>
    <col min="1791" max="1791" width="11" style="7" customWidth="1"/>
    <col min="1792" max="1792" width="8.33203125" style="7"/>
    <col min="1793" max="1793" width="20.88671875" style="7" customWidth="1"/>
    <col min="1794" max="1794" width="16.44140625" style="7" customWidth="1"/>
    <col min="1795" max="1795" width="14.44140625" style="7" customWidth="1"/>
    <col min="1796" max="1796" width="14" style="7" customWidth="1"/>
    <col min="1797" max="1797" width="13.33203125" style="7" customWidth="1"/>
    <col min="1798" max="1798" width="12.6640625" style="7" customWidth="1"/>
    <col min="1799" max="1799" width="12" style="7" customWidth="1"/>
    <col min="1800" max="1800" width="12.5546875" style="7" customWidth="1"/>
    <col min="1801" max="1801" width="13.6640625" style="7" customWidth="1"/>
    <col min="1802" max="2044" width="9.109375" style="7" customWidth="1"/>
    <col min="2045" max="2045" width="18.5546875" style="7" customWidth="1"/>
    <col min="2046" max="2046" width="11.5546875" style="7" customWidth="1"/>
    <col min="2047" max="2047" width="11" style="7" customWidth="1"/>
    <col min="2048" max="2048" width="8.33203125" style="7"/>
    <col min="2049" max="2049" width="20.88671875" style="7" customWidth="1"/>
    <col min="2050" max="2050" width="16.44140625" style="7" customWidth="1"/>
    <col min="2051" max="2051" width="14.44140625" style="7" customWidth="1"/>
    <col min="2052" max="2052" width="14" style="7" customWidth="1"/>
    <col min="2053" max="2053" width="13.33203125" style="7" customWidth="1"/>
    <col min="2054" max="2054" width="12.6640625" style="7" customWidth="1"/>
    <col min="2055" max="2055" width="12" style="7" customWidth="1"/>
    <col min="2056" max="2056" width="12.5546875" style="7" customWidth="1"/>
    <col min="2057" max="2057" width="13.6640625" style="7" customWidth="1"/>
    <col min="2058" max="2300" width="9.109375" style="7" customWidth="1"/>
    <col min="2301" max="2301" width="18.5546875" style="7" customWidth="1"/>
    <col min="2302" max="2302" width="11.5546875" style="7" customWidth="1"/>
    <col min="2303" max="2303" width="11" style="7" customWidth="1"/>
    <col min="2304" max="2304" width="8.33203125" style="7"/>
    <col min="2305" max="2305" width="20.88671875" style="7" customWidth="1"/>
    <col min="2306" max="2306" width="16.44140625" style="7" customWidth="1"/>
    <col min="2307" max="2307" width="14.44140625" style="7" customWidth="1"/>
    <col min="2308" max="2308" width="14" style="7" customWidth="1"/>
    <col min="2309" max="2309" width="13.33203125" style="7" customWidth="1"/>
    <col min="2310" max="2310" width="12.6640625" style="7" customWidth="1"/>
    <col min="2311" max="2311" width="12" style="7" customWidth="1"/>
    <col min="2312" max="2312" width="12.5546875" style="7" customWidth="1"/>
    <col min="2313" max="2313" width="13.6640625" style="7" customWidth="1"/>
    <col min="2314" max="2556" width="9.109375" style="7" customWidth="1"/>
    <col min="2557" max="2557" width="18.5546875" style="7" customWidth="1"/>
    <col min="2558" max="2558" width="11.5546875" style="7" customWidth="1"/>
    <col min="2559" max="2559" width="11" style="7" customWidth="1"/>
    <col min="2560" max="2560" width="8.33203125" style="7"/>
    <col min="2561" max="2561" width="20.88671875" style="7" customWidth="1"/>
    <col min="2562" max="2562" width="16.44140625" style="7" customWidth="1"/>
    <col min="2563" max="2563" width="14.44140625" style="7" customWidth="1"/>
    <col min="2564" max="2564" width="14" style="7" customWidth="1"/>
    <col min="2565" max="2565" width="13.33203125" style="7" customWidth="1"/>
    <col min="2566" max="2566" width="12.6640625" style="7" customWidth="1"/>
    <col min="2567" max="2567" width="12" style="7" customWidth="1"/>
    <col min="2568" max="2568" width="12.5546875" style="7" customWidth="1"/>
    <col min="2569" max="2569" width="13.6640625" style="7" customWidth="1"/>
    <col min="2570" max="2812" width="9.109375" style="7" customWidth="1"/>
    <col min="2813" max="2813" width="18.5546875" style="7" customWidth="1"/>
    <col min="2814" max="2814" width="11.5546875" style="7" customWidth="1"/>
    <col min="2815" max="2815" width="11" style="7" customWidth="1"/>
    <col min="2816" max="2816" width="8.33203125" style="7"/>
    <col min="2817" max="2817" width="20.88671875" style="7" customWidth="1"/>
    <col min="2818" max="2818" width="16.44140625" style="7" customWidth="1"/>
    <col min="2819" max="2819" width="14.44140625" style="7" customWidth="1"/>
    <col min="2820" max="2820" width="14" style="7" customWidth="1"/>
    <col min="2821" max="2821" width="13.33203125" style="7" customWidth="1"/>
    <col min="2822" max="2822" width="12.6640625" style="7" customWidth="1"/>
    <col min="2823" max="2823" width="12" style="7" customWidth="1"/>
    <col min="2824" max="2824" width="12.5546875" style="7" customWidth="1"/>
    <col min="2825" max="2825" width="13.6640625" style="7" customWidth="1"/>
    <col min="2826" max="3068" width="9.109375" style="7" customWidth="1"/>
    <col min="3069" max="3069" width="18.5546875" style="7" customWidth="1"/>
    <col min="3070" max="3070" width="11.5546875" style="7" customWidth="1"/>
    <col min="3071" max="3071" width="11" style="7" customWidth="1"/>
    <col min="3072" max="3072" width="8.33203125" style="7"/>
    <col min="3073" max="3073" width="20.88671875" style="7" customWidth="1"/>
    <col min="3074" max="3074" width="16.44140625" style="7" customWidth="1"/>
    <col min="3075" max="3075" width="14.44140625" style="7" customWidth="1"/>
    <col min="3076" max="3076" width="14" style="7" customWidth="1"/>
    <col min="3077" max="3077" width="13.33203125" style="7" customWidth="1"/>
    <col min="3078" max="3078" width="12.6640625" style="7" customWidth="1"/>
    <col min="3079" max="3079" width="12" style="7" customWidth="1"/>
    <col min="3080" max="3080" width="12.5546875" style="7" customWidth="1"/>
    <col min="3081" max="3081" width="13.6640625" style="7" customWidth="1"/>
    <col min="3082" max="3324" width="9.109375" style="7" customWidth="1"/>
    <col min="3325" max="3325" width="18.5546875" style="7" customWidth="1"/>
    <col min="3326" max="3326" width="11.5546875" style="7" customWidth="1"/>
    <col min="3327" max="3327" width="11" style="7" customWidth="1"/>
    <col min="3328" max="3328" width="8.33203125" style="7"/>
    <col min="3329" max="3329" width="20.88671875" style="7" customWidth="1"/>
    <col min="3330" max="3330" width="16.44140625" style="7" customWidth="1"/>
    <col min="3331" max="3331" width="14.44140625" style="7" customWidth="1"/>
    <col min="3332" max="3332" width="14" style="7" customWidth="1"/>
    <col min="3333" max="3333" width="13.33203125" style="7" customWidth="1"/>
    <col min="3334" max="3334" width="12.6640625" style="7" customWidth="1"/>
    <col min="3335" max="3335" width="12" style="7" customWidth="1"/>
    <col min="3336" max="3336" width="12.5546875" style="7" customWidth="1"/>
    <col min="3337" max="3337" width="13.6640625" style="7" customWidth="1"/>
    <col min="3338" max="3580" width="9.109375" style="7" customWidth="1"/>
    <col min="3581" max="3581" width="18.5546875" style="7" customWidth="1"/>
    <col min="3582" max="3582" width="11.5546875" style="7" customWidth="1"/>
    <col min="3583" max="3583" width="11" style="7" customWidth="1"/>
    <col min="3584" max="3584" width="8.33203125" style="7"/>
    <col min="3585" max="3585" width="20.88671875" style="7" customWidth="1"/>
    <col min="3586" max="3586" width="16.44140625" style="7" customWidth="1"/>
    <col min="3587" max="3587" width="14.44140625" style="7" customWidth="1"/>
    <col min="3588" max="3588" width="14" style="7" customWidth="1"/>
    <col min="3589" max="3589" width="13.33203125" style="7" customWidth="1"/>
    <col min="3590" max="3590" width="12.6640625" style="7" customWidth="1"/>
    <col min="3591" max="3591" width="12" style="7" customWidth="1"/>
    <col min="3592" max="3592" width="12.5546875" style="7" customWidth="1"/>
    <col min="3593" max="3593" width="13.6640625" style="7" customWidth="1"/>
    <col min="3594" max="3836" width="9.109375" style="7" customWidth="1"/>
    <col min="3837" max="3837" width="18.5546875" style="7" customWidth="1"/>
    <col min="3838" max="3838" width="11.5546875" style="7" customWidth="1"/>
    <col min="3839" max="3839" width="11" style="7" customWidth="1"/>
    <col min="3840" max="3840" width="8.33203125" style="7"/>
    <col min="3841" max="3841" width="20.88671875" style="7" customWidth="1"/>
    <col min="3842" max="3842" width="16.44140625" style="7" customWidth="1"/>
    <col min="3843" max="3843" width="14.44140625" style="7" customWidth="1"/>
    <col min="3844" max="3844" width="14" style="7" customWidth="1"/>
    <col min="3845" max="3845" width="13.33203125" style="7" customWidth="1"/>
    <col min="3846" max="3846" width="12.6640625" style="7" customWidth="1"/>
    <col min="3847" max="3847" width="12" style="7" customWidth="1"/>
    <col min="3848" max="3848" width="12.5546875" style="7" customWidth="1"/>
    <col min="3849" max="3849" width="13.6640625" style="7" customWidth="1"/>
    <col min="3850" max="4092" width="9.109375" style="7" customWidth="1"/>
    <col min="4093" max="4093" width="18.5546875" style="7" customWidth="1"/>
    <col min="4094" max="4094" width="11.5546875" style="7" customWidth="1"/>
    <col min="4095" max="4095" width="11" style="7" customWidth="1"/>
    <col min="4096" max="4096" width="8.33203125" style="7"/>
    <col min="4097" max="4097" width="20.88671875" style="7" customWidth="1"/>
    <col min="4098" max="4098" width="16.44140625" style="7" customWidth="1"/>
    <col min="4099" max="4099" width="14.44140625" style="7" customWidth="1"/>
    <col min="4100" max="4100" width="14" style="7" customWidth="1"/>
    <col min="4101" max="4101" width="13.33203125" style="7" customWidth="1"/>
    <col min="4102" max="4102" width="12.6640625" style="7" customWidth="1"/>
    <col min="4103" max="4103" width="12" style="7" customWidth="1"/>
    <col min="4104" max="4104" width="12.5546875" style="7" customWidth="1"/>
    <col min="4105" max="4105" width="13.6640625" style="7" customWidth="1"/>
    <col min="4106" max="4348" width="9.109375" style="7" customWidth="1"/>
    <col min="4349" max="4349" width="18.5546875" style="7" customWidth="1"/>
    <col min="4350" max="4350" width="11.5546875" style="7" customWidth="1"/>
    <col min="4351" max="4351" width="11" style="7" customWidth="1"/>
    <col min="4352" max="4352" width="8.33203125" style="7"/>
    <col min="4353" max="4353" width="20.88671875" style="7" customWidth="1"/>
    <col min="4354" max="4354" width="16.44140625" style="7" customWidth="1"/>
    <col min="4355" max="4355" width="14.44140625" style="7" customWidth="1"/>
    <col min="4356" max="4356" width="14" style="7" customWidth="1"/>
    <col min="4357" max="4357" width="13.33203125" style="7" customWidth="1"/>
    <col min="4358" max="4358" width="12.6640625" style="7" customWidth="1"/>
    <col min="4359" max="4359" width="12" style="7" customWidth="1"/>
    <col min="4360" max="4360" width="12.5546875" style="7" customWidth="1"/>
    <col min="4361" max="4361" width="13.6640625" style="7" customWidth="1"/>
    <col min="4362" max="4604" width="9.109375" style="7" customWidth="1"/>
    <col min="4605" max="4605" width="18.5546875" style="7" customWidth="1"/>
    <col min="4606" max="4606" width="11.5546875" style="7" customWidth="1"/>
    <col min="4607" max="4607" width="11" style="7" customWidth="1"/>
    <col min="4608" max="4608" width="8.33203125" style="7"/>
    <col min="4609" max="4609" width="20.88671875" style="7" customWidth="1"/>
    <col min="4610" max="4610" width="16.44140625" style="7" customWidth="1"/>
    <col min="4611" max="4611" width="14.44140625" style="7" customWidth="1"/>
    <col min="4612" max="4612" width="14" style="7" customWidth="1"/>
    <col min="4613" max="4613" width="13.33203125" style="7" customWidth="1"/>
    <col min="4614" max="4614" width="12.6640625" style="7" customWidth="1"/>
    <col min="4615" max="4615" width="12" style="7" customWidth="1"/>
    <col min="4616" max="4616" width="12.5546875" style="7" customWidth="1"/>
    <col min="4617" max="4617" width="13.6640625" style="7" customWidth="1"/>
    <col min="4618" max="4860" width="9.109375" style="7" customWidth="1"/>
    <col min="4861" max="4861" width="18.5546875" style="7" customWidth="1"/>
    <col min="4862" max="4862" width="11.5546875" style="7" customWidth="1"/>
    <col min="4863" max="4863" width="11" style="7" customWidth="1"/>
    <col min="4864" max="4864" width="8.33203125" style="7"/>
    <col min="4865" max="4865" width="20.88671875" style="7" customWidth="1"/>
    <col min="4866" max="4866" width="16.44140625" style="7" customWidth="1"/>
    <col min="4867" max="4867" width="14.44140625" style="7" customWidth="1"/>
    <col min="4868" max="4868" width="14" style="7" customWidth="1"/>
    <col min="4869" max="4869" width="13.33203125" style="7" customWidth="1"/>
    <col min="4870" max="4870" width="12.6640625" style="7" customWidth="1"/>
    <col min="4871" max="4871" width="12" style="7" customWidth="1"/>
    <col min="4872" max="4872" width="12.5546875" style="7" customWidth="1"/>
    <col min="4873" max="4873" width="13.6640625" style="7" customWidth="1"/>
    <col min="4874" max="5116" width="9.109375" style="7" customWidth="1"/>
    <col min="5117" max="5117" width="18.5546875" style="7" customWidth="1"/>
    <col min="5118" max="5118" width="11.5546875" style="7" customWidth="1"/>
    <col min="5119" max="5119" width="11" style="7" customWidth="1"/>
    <col min="5120" max="5120" width="8.33203125" style="7"/>
    <col min="5121" max="5121" width="20.88671875" style="7" customWidth="1"/>
    <col min="5122" max="5122" width="16.44140625" style="7" customWidth="1"/>
    <col min="5123" max="5123" width="14.44140625" style="7" customWidth="1"/>
    <col min="5124" max="5124" width="14" style="7" customWidth="1"/>
    <col min="5125" max="5125" width="13.33203125" style="7" customWidth="1"/>
    <col min="5126" max="5126" width="12.6640625" style="7" customWidth="1"/>
    <col min="5127" max="5127" width="12" style="7" customWidth="1"/>
    <col min="5128" max="5128" width="12.5546875" style="7" customWidth="1"/>
    <col min="5129" max="5129" width="13.6640625" style="7" customWidth="1"/>
    <col min="5130" max="5372" width="9.109375" style="7" customWidth="1"/>
    <col min="5373" max="5373" width="18.5546875" style="7" customWidth="1"/>
    <col min="5374" max="5374" width="11.5546875" style="7" customWidth="1"/>
    <col min="5375" max="5375" width="11" style="7" customWidth="1"/>
    <col min="5376" max="5376" width="8.33203125" style="7"/>
    <col min="5377" max="5377" width="20.88671875" style="7" customWidth="1"/>
    <col min="5378" max="5378" width="16.44140625" style="7" customWidth="1"/>
    <col min="5379" max="5379" width="14.44140625" style="7" customWidth="1"/>
    <col min="5380" max="5380" width="14" style="7" customWidth="1"/>
    <col min="5381" max="5381" width="13.33203125" style="7" customWidth="1"/>
    <col min="5382" max="5382" width="12.6640625" style="7" customWidth="1"/>
    <col min="5383" max="5383" width="12" style="7" customWidth="1"/>
    <col min="5384" max="5384" width="12.5546875" style="7" customWidth="1"/>
    <col min="5385" max="5385" width="13.6640625" style="7" customWidth="1"/>
    <col min="5386" max="5628" width="9.109375" style="7" customWidth="1"/>
    <col min="5629" max="5629" width="18.5546875" style="7" customWidth="1"/>
    <col min="5630" max="5630" width="11.5546875" style="7" customWidth="1"/>
    <col min="5631" max="5631" width="11" style="7" customWidth="1"/>
    <col min="5632" max="5632" width="8.33203125" style="7"/>
    <col min="5633" max="5633" width="20.88671875" style="7" customWidth="1"/>
    <col min="5634" max="5634" width="16.44140625" style="7" customWidth="1"/>
    <col min="5635" max="5635" width="14.44140625" style="7" customWidth="1"/>
    <col min="5636" max="5636" width="14" style="7" customWidth="1"/>
    <col min="5637" max="5637" width="13.33203125" style="7" customWidth="1"/>
    <col min="5638" max="5638" width="12.6640625" style="7" customWidth="1"/>
    <col min="5639" max="5639" width="12" style="7" customWidth="1"/>
    <col min="5640" max="5640" width="12.5546875" style="7" customWidth="1"/>
    <col min="5641" max="5641" width="13.6640625" style="7" customWidth="1"/>
    <col min="5642" max="5884" width="9.109375" style="7" customWidth="1"/>
    <col min="5885" max="5885" width="18.5546875" style="7" customWidth="1"/>
    <col min="5886" max="5886" width="11.5546875" style="7" customWidth="1"/>
    <col min="5887" max="5887" width="11" style="7" customWidth="1"/>
    <col min="5888" max="5888" width="8.33203125" style="7"/>
    <col min="5889" max="5889" width="20.88671875" style="7" customWidth="1"/>
    <col min="5890" max="5890" width="16.44140625" style="7" customWidth="1"/>
    <col min="5891" max="5891" width="14.44140625" style="7" customWidth="1"/>
    <col min="5892" max="5892" width="14" style="7" customWidth="1"/>
    <col min="5893" max="5893" width="13.33203125" style="7" customWidth="1"/>
    <col min="5894" max="5894" width="12.6640625" style="7" customWidth="1"/>
    <col min="5895" max="5895" width="12" style="7" customWidth="1"/>
    <col min="5896" max="5896" width="12.5546875" style="7" customWidth="1"/>
    <col min="5897" max="5897" width="13.6640625" style="7" customWidth="1"/>
    <col min="5898" max="6140" width="9.109375" style="7" customWidth="1"/>
    <col min="6141" max="6141" width="18.5546875" style="7" customWidth="1"/>
    <col min="6142" max="6142" width="11.5546875" style="7" customWidth="1"/>
    <col min="6143" max="6143" width="11" style="7" customWidth="1"/>
    <col min="6144" max="6144" width="8.33203125" style="7"/>
    <col min="6145" max="6145" width="20.88671875" style="7" customWidth="1"/>
    <col min="6146" max="6146" width="16.44140625" style="7" customWidth="1"/>
    <col min="6147" max="6147" width="14.44140625" style="7" customWidth="1"/>
    <col min="6148" max="6148" width="14" style="7" customWidth="1"/>
    <col min="6149" max="6149" width="13.33203125" style="7" customWidth="1"/>
    <col min="6150" max="6150" width="12.6640625" style="7" customWidth="1"/>
    <col min="6151" max="6151" width="12" style="7" customWidth="1"/>
    <col min="6152" max="6152" width="12.5546875" style="7" customWidth="1"/>
    <col min="6153" max="6153" width="13.6640625" style="7" customWidth="1"/>
    <col min="6154" max="6396" width="9.109375" style="7" customWidth="1"/>
    <col min="6397" max="6397" width="18.5546875" style="7" customWidth="1"/>
    <col min="6398" max="6398" width="11.5546875" style="7" customWidth="1"/>
    <col min="6399" max="6399" width="11" style="7" customWidth="1"/>
    <col min="6400" max="6400" width="8.33203125" style="7"/>
    <col min="6401" max="6401" width="20.88671875" style="7" customWidth="1"/>
    <col min="6402" max="6402" width="16.44140625" style="7" customWidth="1"/>
    <col min="6403" max="6403" width="14.44140625" style="7" customWidth="1"/>
    <col min="6404" max="6404" width="14" style="7" customWidth="1"/>
    <col min="6405" max="6405" width="13.33203125" style="7" customWidth="1"/>
    <col min="6406" max="6406" width="12.6640625" style="7" customWidth="1"/>
    <col min="6407" max="6407" width="12" style="7" customWidth="1"/>
    <col min="6408" max="6408" width="12.5546875" style="7" customWidth="1"/>
    <col min="6409" max="6409" width="13.6640625" style="7" customWidth="1"/>
    <col min="6410" max="6652" width="9.109375" style="7" customWidth="1"/>
    <col min="6653" max="6653" width="18.5546875" style="7" customWidth="1"/>
    <col min="6654" max="6654" width="11.5546875" style="7" customWidth="1"/>
    <col min="6655" max="6655" width="11" style="7" customWidth="1"/>
    <col min="6656" max="6656" width="8.33203125" style="7"/>
    <col min="6657" max="6657" width="20.88671875" style="7" customWidth="1"/>
    <col min="6658" max="6658" width="16.44140625" style="7" customWidth="1"/>
    <col min="6659" max="6659" width="14.44140625" style="7" customWidth="1"/>
    <col min="6660" max="6660" width="14" style="7" customWidth="1"/>
    <col min="6661" max="6661" width="13.33203125" style="7" customWidth="1"/>
    <col min="6662" max="6662" width="12.6640625" style="7" customWidth="1"/>
    <col min="6663" max="6663" width="12" style="7" customWidth="1"/>
    <col min="6664" max="6664" width="12.5546875" style="7" customWidth="1"/>
    <col min="6665" max="6665" width="13.6640625" style="7" customWidth="1"/>
    <col min="6666" max="6908" width="9.109375" style="7" customWidth="1"/>
    <col min="6909" max="6909" width="18.5546875" style="7" customWidth="1"/>
    <col min="6910" max="6910" width="11.5546875" style="7" customWidth="1"/>
    <col min="6911" max="6911" width="11" style="7" customWidth="1"/>
    <col min="6912" max="6912" width="8.33203125" style="7"/>
    <col min="6913" max="6913" width="20.88671875" style="7" customWidth="1"/>
    <col min="6914" max="6914" width="16.44140625" style="7" customWidth="1"/>
    <col min="6915" max="6915" width="14.44140625" style="7" customWidth="1"/>
    <col min="6916" max="6916" width="14" style="7" customWidth="1"/>
    <col min="6917" max="6917" width="13.33203125" style="7" customWidth="1"/>
    <col min="6918" max="6918" width="12.6640625" style="7" customWidth="1"/>
    <col min="6919" max="6919" width="12" style="7" customWidth="1"/>
    <col min="6920" max="6920" width="12.5546875" style="7" customWidth="1"/>
    <col min="6921" max="6921" width="13.6640625" style="7" customWidth="1"/>
    <col min="6922" max="7164" width="9.109375" style="7" customWidth="1"/>
    <col min="7165" max="7165" width="18.5546875" style="7" customWidth="1"/>
    <col min="7166" max="7166" width="11.5546875" style="7" customWidth="1"/>
    <col min="7167" max="7167" width="11" style="7" customWidth="1"/>
    <col min="7168" max="7168" width="8.33203125" style="7"/>
    <col min="7169" max="7169" width="20.88671875" style="7" customWidth="1"/>
    <col min="7170" max="7170" width="16.44140625" style="7" customWidth="1"/>
    <col min="7171" max="7171" width="14.44140625" style="7" customWidth="1"/>
    <col min="7172" max="7172" width="14" style="7" customWidth="1"/>
    <col min="7173" max="7173" width="13.33203125" style="7" customWidth="1"/>
    <col min="7174" max="7174" width="12.6640625" style="7" customWidth="1"/>
    <col min="7175" max="7175" width="12" style="7" customWidth="1"/>
    <col min="7176" max="7176" width="12.5546875" style="7" customWidth="1"/>
    <col min="7177" max="7177" width="13.6640625" style="7" customWidth="1"/>
    <col min="7178" max="7420" width="9.109375" style="7" customWidth="1"/>
    <col min="7421" max="7421" width="18.5546875" style="7" customWidth="1"/>
    <col min="7422" max="7422" width="11.5546875" style="7" customWidth="1"/>
    <col min="7423" max="7423" width="11" style="7" customWidth="1"/>
    <col min="7424" max="7424" width="8.33203125" style="7"/>
    <col min="7425" max="7425" width="20.88671875" style="7" customWidth="1"/>
    <col min="7426" max="7426" width="16.44140625" style="7" customWidth="1"/>
    <col min="7427" max="7427" width="14.44140625" style="7" customWidth="1"/>
    <col min="7428" max="7428" width="14" style="7" customWidth="1"/>
    <col min="7429" max="7429" width="13.33203125" style="7" customWidth="1"/>
    <col min="7430" max="7430" width="12.6640625" style="7" customWidth="1"/>
    <col min="7431" max="7431" width="12" style="7" customWidth="1"/>
    <col min="7432" max="7432" width="12.5546875" style="7" customWidth="1"/>
    <col min="7433" max="7433" width="13.6640625" style="7" customWidth="1"/>
    <col min="7434" max="7676" width="9.109375" style="7" customWidth="1"/>
    <col min="7677" max="7677" width="18.5546875" style="7" customWidth="1"/>
    <col min="7678" max="7678" width="11.5546875" style="7" customWidth="1"/>
    <col min="7679" max="7679" width="11" style="7" customWidth="1"/>
    <col min="7680" max="7680" width="8.33203125" style="7"/>
    <col min="7681" max="7681" width="20.88671875" style="7" customWidth="1"/>
    <col min="7682" max="7682" width="16.44140625" style="7" customWidth="1"/>
    <col min="7683" max="7683" width="14.44140625" style="7" customWidth="1"/>
    <col min="7684" max="7684" width="14" style="7" customWidth="1"/>
    <col min="7685" max="7685" width="13.33203125" style="7" customWidth="1"/>
    <col min="7686" max="7686" width="12.6640625" style="7" customWidth="1"/>
    <col min="7687" max="7687" width="12" style="7" customWidth="1"/>
    <col min="7688" max="7688" width="12.5546875" style="7" customWidth="1"/>
    <col min="7689" max="7689" width="13.6640625" style="7" customWidth="1"/>
    <col min="7690" max="7932" width="9.109375" style="7" customWidth="1"/>
    <col min="7933" max="7933" width="18.5546875" style="7" customWidth="1"/>
    <col min="7934" max="7934" width="11.5546875" style="7" customWidth="1"/>
    <col min="7935" max="7935" width="11" style="7" customWidth="1"/>
    <col min="7936" max="7936" width="8.33203125" style="7"/>
    <col min="7937" max="7937" width="20.88671875" style="7" customWidth="1"/>
    <col min="7938" max="7938" width="16.44140625" style="7" customWidth="1"/>
    <col min="7939" max="7939" width="14.44140625" style="7" customWidth="1"/>
    <col min="7940" max="7940" width="14" style="7" customWidth="1"/>
    <col min="7941" max="7941" width="13.33203125" style="7" customWidth="1"/>
    <col min="7942" max="7942" width="12.6640625" style="7" customWidth="1"/>
    <col min="7943" max="7943" width="12" style="7" customWidth="1"/>
    <col min="7944" max="7944" width="12.5546875" style="7" customWidth="1"/>
    <col min="7945" max="7945" width="13.6640625" style="7" customWidth="1"/>
    <col min="7946" max="8188" width="9.109375" style="7" customWidth="1"/>
    <col min="8189" max="8189" width="18.5546875" style="7" customWidth="1"/>
    <col min="8190" max="8190" width="11.5546875" style="7" customWidth="1"/>
    <col min="8191" max="8191" width="11" style="7" customWidth="1"/>
    <col min="8192" max="8192" width="8.33203125" style="7"/>
    <col min="8193" max="8193" width="20.88671875" style="7" customWidth="1"/>
    <col min="8194" max="8194" width="16.44140625" style="7" customWidth="1"/>
    <col min="8195" max="8195" width="14.44140625" style="7" customWidth="1"/>
    <col min="8196" max="8196" width="14" style="7" customWidth="1"/>
    <col min="8197" max="8197" width="13.33203125" style="7" customWidth="1"/>
    <col min="8198" max="8198" width="12.6640625" style="7" customWidth="1"/>
    <col min="8199" max="8199" width="12" style="7" customWidth="1"/>
    <col min="8200" max="8200" width="12.5546875" style="7" customWidth="1"/>
    <col min="8201" max="8201" width="13.6640625" style="7" customWidth="1"/>
    <col min="8202" max="8444" width="9.109375" style="7" customWidth="1"/>
    <col min="8445" max="8445" width="18.5546875" style="7" customWidth="1"/>
    <col min="8446" max="8446" width="11.5546875" style="7" customWidth="1"/>
    <col min="8447" max="8447" width="11" style="7" customWidth="1"/>
    <col min="8448" max="8448" width="8.33203125" style="7"/>
    <col min="8449" max="8449" width="20.88671875" style="7" customWidth="1"/>
    <col min="8450" max="8450" width="16.44140625" style="7" customWidth="1"/>
    <col min="8451" max="8451" width="14.44140625" style="7" customWidth="1"/>
    <col min="8452" max="8452" width="14" style="7" customWidth="1"/>
    <col min="8453" max="8453" width="13.33203125" style="7" customWidth="1"/>
    <col min="8454" max="8454" width="12.6640625" style="7" customWidth="1"/>
    <col min="8455" max="8455" width="12" style="7" customWidth="1"/>
    <col min="8456" max="8456" width="12.5546875" style="7" customWidth="1"/>
    <col min="8457" max="8457" width="13.6640625" style="7" customWidth="1"/>
    <col min="8458" max="8700" width="9.109375" style="7" customWidth="1"/>
    <col min="8701" max="8701" width="18.5546875" style="7" customWidth="1"/>
    <col min="8702" max="8702" width="11.5546875" style="7" customWidth="1"/>
    <col min="8703" max="8703" width="11" style="7" customWidth="1"/>
    <col min="8704" max="8704" width="8.33203125" style="7"/>
    <col min="8705" max="8705" width="20.88671875" style="7" customWidth="1"/>
    <col min="8706" max="8706" width="16.44140625" style="7" customWidth="1"/>
    <col min="8707" max="8707" width="14.44140625" style="7" customWidth="1"/>
    <col min="8708" max="8708" width="14" style="7" customWidth="1"/>
    <col min="8709" max="8709" width="13.33203125" style="7" customWidth="1"/>
    <col min="8710" max="8710" width="12.6640625" style="7" customWidth="1"/>
    <col min="8711" max="8711" width="12" style="7" customWidth="1"/>
    <col min="8712" max="8712" width="12.5546875" style="7" customWidth="1"/>
    <col min="8713" max="8713" width="13.6640625" style="7" customWidth="1"/>
    <col min="8714" max="8956" width="9.109375" style="7" customWidth="1"/>
    <col min="8957" max="8957" width="18.5546875" style="7" customWidth="1"/>
    <col min="8958" max="8958" width="11.5546875" style="7" customWidth="1"/>
    <col min="8959" max="8959" width="11" style="7" customWidth="1"/>
    <col min="8960" max="8960" width="8.33203125" style="7"/>
    <col min="8961" max="8961" width="20.88671875" style="7" customWidth="1"/>
    <col min="8962" max="8962" width="16.44140625" style="7" customWidth="1"/>
    <col min="8963" max="8963" width="14.44140625" style="7" customWidth="1"/>
    <col min="8964" max="8964" width="14" style="7" customWidth="1"/>
    <col min="8965" max="8965" width="13.33203125" style="7" customWidth="1"/>
    <col min="8966" max="8966" width="12.6640625" style="7" customWidth="1"/>
    <col min="8967" max="8967" width="12" style="7" customWidth="1"/>
    <col min="8968" max="8968" width="12.5546875" style="7" customWidth="1"/>
    <col min="8969" max="8969" width="13.6640625" style="7" customWidth="1"/>
    <col min="8970" max="9212" width="9.109375" style="7" customWidth="1"/>
    <col min="9213" max="9213" width="18.5546875" style="7" customWidth="1"/>
    <col min="9214" max="9214" width="11.5546875" style="7" customWidth="1"/>
    <col min="9215" max="9215" width="11" style="7" customWidth="1"/>
    <col min="9216" max="9216" width="8.33203125" style="7"/>
    <col min="9217" max="9217" width="20.88671875" style="7" customWidth="1"/>
    <col min="9218" max="9218" width="16.44140625" style="7" customWidth="1"/>
    <col min="9219" max="9219" width="14.44140625" style="7" customWidth="1"/>
    <col min="9220" max="9220" width="14" style="7" customWidth="1"/>
    <col min="9221" max="9221" width="13.33203125" style="7" customWidth="1"/>
    <col min="9222" max="9222" width="12.6640625" style="7" customWidth="1"/>
    <col min="9223" max="9223" width="12" style="7" customWidth="1"/>
    <col min="9224" max="9224" width="12.5546875" style="7" customWidth="1"/>
    <col min="9225" max="9225" width="13.6640625" style="7" customWidth="1"/>
    <col min="9226" max="9468" width="9.109375" style="7" customWidth="1"/>
    <col min="9469" max="9469" width="18.5546875" style="7" customWidth="1"/>
    <col min="9470" max="9470" width="11.5546875" style="7" customWidth="1"/>
    <col min="9471" max="9471" width="11" style="7" customWidth="1"/>
    <col min="9472" max="9472" width="8.33203125" style="7"/>
    <col min="9473" max="9473" width="20.88671875" style="7" customWidth="1"/>
    <col min="9474" max="9474" width="16.44140625" style="7" customWidth="1"/>
    <col min="9475" max="9475" width="14.44140625" style="7" customWidth="1"/>
    <col min="9476" max="9476" width="14" style="7" customWidth="1"/>
    <col min="9477" max="9477" width="13.33203125" style="7" customWidth="1"/>
    <col min="9478" max="9478" width="12.6640625" style="7" customWidth="1"/>
    <col min="9479" max="9479" width="12" style="7" customWidth="1"/>
    <col min="9480" max="9480" width="12.5546875" style="7" customWidth="1"/>
    <col min="9481" max="9481" width="13.6640625" style="7" customWidth="1"/>
    <col min="9482" max="9724" width="9.109375" style="7" customWidth="1"/>
    <col min="9725" max="9725" width="18.5546875" style="7" customWidth="1"/>
    <col min="9726" max="9726" width="11.5546875" style="7" customWidth="1"/>
    <col min="9727" max="9727" width="11" style="7" customWidth="1"/>
    <col min="9728" max="9728" width="8.33203125" style="7"/>
    <col min="9729" max="9729" width="20.88671875" style="7" customWidth="1"/>
    <col min="9730" max="9730" width="16.44140625" style="7" customWidth="1"/>
    <col min="9731" max="9731" width="14.44140625" style="7" customWidth="1"/>
    <col min="9732" max="9732" width="14" style="7" customWidth="1"/>
    <col min="9733" max="9733" width="13.33203125" style="7" customWidth="1"/>
    <col min="9734" max="9734" width="12.6640625" style="7" customWidth="1"/>
    <col min="9735" max="9735" width="12" style="7" customWidth="1"/>
    <col min="9736" max="9736" width="12.5546875" style="7" customWidth="1"/>
    <col min="9737" max="9737" width="13.6640625" style="7" customWidth="1"/>
    <col min="9738" max="9980" width="9.109375" style="7" customWidth="1"/>
    <col min="9981" max="9981" width="18.5546875" style="7" customWidth="1"/>
    <col min="9982" max="9982" width="11.5546875" style="7" customWidth="1"/>
    <col min="9983" max="9983" width="11" style="7" customWidth="1"/>
    <col min="9984" max="9984" width="8.33203125" style="7"/>
    <col min="9985" max="9985" width="20.88671875" style="7" customWidth="1"/>
    <col min="9986" max="9986" width="16.44140625" style="7" customWidth="1"/>
    <col min="9987" max="9987" width="14.44140625" style="7" customWidth="1"/>
    <col min="9988" max="9988" width="14" style="7" customWidth="1"/>
    <col min="9989" max="9989" width="13.33203125" style="7" customWidth="1"/>
    <col min="9990" max="9990" width="12.6640625" style="7" customWidth="1"/>
    <col min="9991" max="9991" width="12" style="7" customWidth="1"/>
    <col min="9992" max="9992" width="12.5546875" style="7" customWidth="1"/>
    <col min="9993" max="9993" width="13.6640625" style="7" customWidth="1"/>
    <col min="9994" max="10236" width="9.109375" style="7" customWidth="1"/>
    <col min="10237" max="10237" width="18.5546875" style="7" customWidth="1"/>
    <col min="10238" max="10238" width="11.5546875" style="7" customWidth="1"/>
    <col min="10239" max="10239" width="11" style="7" customWidth="1"/>
    <col min="10240" max="10240" width="8.33203125" style="7"/>
    <col min="10241" max="10241" width="20.88671875" style="7" customWidth="1"/>
    <col min="10242" max="10242" width="16.44140625" style="7" customWidth="1"/>
    <col min="10243" max="10243" width="14.44140625" style="7" customWidth="1"/>
    <col min="10244" max="10244" width="14" style="7" customWidth="1"/>
    <col min="10245" max="10245" width="13.33203125" style="7" customWidth="1"/>
    <col min="10246" max="10246" width="12.6640625" style="7" customWidth="1"/>
    <col min="10247" max="10247" width="12" style="7" customWidth="1"/>
    <col min="10248" max="10248" width="12.5546875" style="7" customWidth="1"/>
    <col min="10249" max="10249" width="13.6640625" style="7" customWidth="1"/>
    <col min="10250" max="10492" width="9.109375" style="7" customWidth="1"/>
    <col min="10493" max="10493" width="18.5546875" style="7" customWidth="1"/>
    <col min="10494" max="10494" width="11.5546875" style="7" customWidth="1"/>
    <col min="10495" max="10495" width="11" style="7" customWidth="1"/>
    <col min="10496" max="10496" width="8.33203125" style="7"/>
    <col min="10497" max="10497" width="20.88671875" style="7" customWidth="1"/>
    <col min="10498" max="10498" width="16.44140625" style="7" customWidth="1"/>
    <col min="10499" max="10499" width="14.44140625" style="7" customWidth="1"/>
    <col min="10500" max="10500" width="14" style="7" customWidth="1"/>
    <col min="10501" max="10501" width="13.33203125" style="7" customWidth="1"/>
    <col min="10502" max="10502" width="12.6640625" style="7" customWidth="1"/>
    <col min="10503" max="10503" width="12" style="7" customWidth="1"/>
    <col min="10504" max="10504" width="12.5546875" style="7" customWidth="1"/>
    <col min="10505" max="10505" width="13.6640625" style="7" customWidth="1"/>
    <col min="10506" max="10748" width="9.109375" style="7" customWidth="1"/>
    <col min="10749" max="10749" width="18.5546875" style="7" customWidth="1"/>
    <col min="10750" max="10750" width="11.5546875" style="7" customWidth="1"/>
    <col min="10751" max="10751" width="11" style="7" customWidth="1"/>
    <col min="10752" max="10752" width="8.33203125" style="7"/>
    <col min="10753" max="10753" width="20.88671875" style="7" customWidth="1"/>
    <col min="10754" max="10754" width="16.44140625" style="7" customWidth="1"/>
    <col min="10755" max="10755" width="14.44140625" style="7" customWidth="1"/>
    <col min="10756" max="10756" width="14" style="7" customWidth="1"/>
    <col min="10757" max="10757" width="13.33203125" style="7" customWidth="1"/>
    <col min="10758" max="10758" width="12.6640625" style="7" customWidth="1"/>
    <col min="10759" max="10759" width="12" style="7" customWidth="1"/>
    <col min="10760" max="10760" width="12.5546875" style="7" customWidth="1"/>
    <col min="10761" max="10761" width="13.6640625" style="7" customWidth="1"/>
    <col min="10762" max="11004" width="9.109375" style="7" customWidth="1"/>
    <col min="11005" max="11005" width="18.5546875" style="7" customWidth="1"/>
    <col min="11006" max="11006" width="11.5546875" style="7" customWidth="1"/>
    <col min="11007" max="11007" width="11" style="7" customWidth="1"/>
    <col min="11008" max="11008" width="8.33203125" style="7"/>
    <col min="11009" max="11009" width="20.88671875" style="7" customWidth="1"/>
    <col min="11010" max="11010" width="16.44140625" style="7" customWidth="1"/>
    <col min="11011" max="11011" width="14.44140625" style="7" customWidth="1"/>
    <col min="11012" max="11012" width="14" style="7" customWidth="1"/>
    <col min="11013" max="11013" width="13.33203125" style="7" customWidth="1"/>
    <col min="11014" max="11014" width="12.6640625" style="7" customWidth="1"/>
    <col min="11015" max="11015" width="12" style="7" customWidth="1"/>
    <col min="11016" max="11016" width="12.5546875" style="7" customWidth="1"/>
    <col min="11017" max="11017" width="13.6640625" style="7" customWidth="1"/>
    <col min="11018" max="11260" width="9.109375" style="7" customWidth="1"/>
    <col min="11261" max="11261" width="18.5546875" style="7" customWidth="1"/>
    <col min="11262" max="11262" width="11.5546875" style="7" customWidth="1"/>
    <col min="11263" max="11263" width="11" style="7" customWidth="1"/>
    <col min="11264" max="11264" width="8.33203125" style="7"/>
    <col min="11265" max="11265" width="20.88671875" style="7" customWidth="1"/>
    <col min="11266" max="11266" width="16.44140625" style="7" customWidth="1"/>
    <col min="11267" max="11267" width="14.44140625" style="7" customWidth="1"/>
    <col min="11268" max="11268" width="14" style="7" customWidth="1"/>
    <col min="11269" max="11269" width="13.33203125" style="7" customWidth="1"/>
    <col min="11270" max="11270" width="12.6640625" style="7" customWidth="1"/>
    <col min="11271" max="11271" width="12" style="7" customWidth="1"/>
    <col min="11272" max="11272" width="12.5546875" style="7" customWidth="1"/>
    <col min="11273" max="11273" width="13.6640625" style="7" customWidth="1"/>
    <col min="11274" max="11516" width="9.109375" style="7" customWidth="1"/>
    <col min="11517" max="11517" width="18.5546875" style="7" customWidth="1"/>
    <col min="11518" max="11518" width="11.5546875" style="7" customWidth="1"/>
    <col min="11519" max="11519" width="11" style="7" customWidth="1"/>
    <col min="11520" max="11520" width="8.33203125" style="7"/>
    <col min="11521" max="11521" width="20.88671875" style="7" customWidth="1"/>
    <col min="11522" max="11522" width="16.44140625" style="7" customWidth="1"/>
    <col min="11523" max="11523" width="14.44140625" style="7" customWidth="1"/>
    <col min="11524" max="11524" width="14" style="7" customWidth="1"/>
    <col min="11525" max="11525" width="13.33203125" style="7" customWidth="1"/>
    <col min="11526" max="11526" width="12.6640625" style="7" customWidth="1"/>
    <col min="11527" max="11527" width="12" style="7" customWidth="1"/>
    <col min="11528" max="11528" width="12.5546875" style="7" customWidth="1"/>
    <col min="11529" max="11529" width="13.6640625" style="7" customWidth="1"/>
    <col min="11530" max="11772" width="9.109375" style="7" customWidth="1"/>
    <col min="11773" max="11773" width="18.5546875" style="7" customWidth="1"/>
    <col min="11774" max="11774" width="11.5546875" style="7" customWidth="1"/>
    <col min="11775" max="11775" width="11" style="7" customWidth="1"/>
    <col min="11776" max="11776" width="8.33203125" style="7"/>
    <col min="11777" max="11777" width="20.88671875" style="7" customWidth="1"/>
    <col min="11778" max="11778" width="16.44140625" style="7" customWidth="1"/>
    <col min="11779" max="11779" width="14.44140625" style="7" customWidth="1"/>
    <col min="11780" max="11780" width="14" style="7" customWidth="1"/>
    <col min="11781" max="11781" width="13.33203125" style="7" customWidth="1"/>
    <col min="11782" max="11782" width="12.6640625" style="7" customWidth="1"/>
    <col min="11783" max="11783" width="12" style="7" customWidth="1"/>
    <col min="11784" max="11784" width="12.5546875" style="7" customWidth="1"/>
    <col min="11785" max="11785" width="13.6640625" style="7" customWidth="1"/>
    <col min="11786" max="12028" width="9.109375" style="7" customWidth="1"/>
    <col min="12029" max="12029" width="18.5546875" style="7" customWidth="1"/>
    <col min="12030" max="12030" width="11.5546875" style="7" customWidth="1"/>
    <col min="12031" max="12031" width="11" style="7" customWidth="1"/>
    <col min="12032" max="12032" width="8.33203125" style="7"/>
    <col min="12033" max="12033" width="20.88671875" style="7" customWidth="1"/>
    <col min="12034" max="12034" width="16.44140625" style="7" customWidth="1"/>
    <col min="12035" max="12035" width="14.44140625" style="7" customWidth="1"/>
    <col min="12036" max="12036" width="14" style="7" customWidth="1"/>
    <col min="12037" max="12037" width="13.33203125" style="7" customWidth="1"/>
    <col min="12038" max="12038" width="12.6640625" style="7" customWidth="1"/>
    <col min="12039" max="12039" width="12" style="7" customWidth="1"/>
    <col min="12040" max="12040" width="12.5546875" style="7" customWidth="1"/>
    <col min="12041" max="12041" width="13.6640625" style="7" customWidth="1"/>
    <col min="12042" max="12284" width="9.109375" style="7" customWidth="1"/>
    <col min="12285" max="12285" width="18.5546875" style="7" customWidth="1"/>
    <col min="12286" max="12286" width="11.5546875" style="7" customWidth="1"/>
    <col min="12287" max="12287" width="11" style="7" customWidth="1"/>
    <col min="12288" max="12288" width="8.33203125" style="7"/>
    <col min="12289" max="12289" width="20.88671875" style="7" customWidth="1"/>
    <col min="12290" max="12290" width="16.44140625" style="7" customWidth="1"/>
    <col min="12291" max="12291" width="14.44140625" style="7" customWidth="1"/>
    <col min="12292" max="12292" width="14" style="7" customWidth="1"/>
    <col min="12293" max="12293" width="13.33203125" style="7" customWidth="1"/>
    <col min="12294" max="12294" width="12.6640625" style="7" customWidth="1"/>
    <col min="12295" max="12295" width="12" style="7" customWidth="1"/>
    <col min="12296" max="12296" width="12.5546875" style="7" customWidth="1"/>
    <col min="12297" max="12297" width="13.6640625" style="7" customWidth="1"/>
    <col min="12298" max="12540" width="9.109375" style="7" customWidth="1"/>
    <col min="12541" max="12541" width="18.5546875" style="7" customWidth="1"/>
    <col min="12542" max="12542" width="11.5546875" style="7" customWidth="1"/>
    <col min="12543" max="12543" width="11" style="7" customWidth="1"/>
    <col min="12544" max="12544" width="8.33203125" style="7"/>
    <col min="12545" max="12545" width="20.88671875" style="7" customWidth="1"/>
    <col min="12546" max="12546" width="16.44140625" style="7" customWidth="1"/>
    <col min="12547" max="12547" width="14.44140625" style="7" customWidth="1"/>
    <col min="12548" max="12548" width="14" style="7" customWidth="1"/>
    <col min="12549" max="12549" width="13.33203125" style="7" customWidth="1"/>
    <col min="12550" max="12550" width="12.6640625" style="7" customWidth="1"/>
    <col min="12551" max="12551" width="12" style="7" customWidth="1"/>
    <col min="12552" max="12552" width="12.5546875" style="7" customWidth="1"/>
    <col min="12553" max="12553" width="13.6640625" style="7" customWidth="1"/>
    <col min="12554" max="12796" width="9.109375" style="7" customWidth="1"/>
    <col min="12797" max="12797" width="18.5546875" style="7" customWidth="1"/>
    <col min="12798" max="12798" width="11.5546875" style="7" customWidth="1"/>
    <col min="12799" max="12799" width="11" style="7" customWidth="1"/>
    <col min="12800" max="12800" width="8.33203125" style="7"/>
    <col min="12801" max="12801" width="20.88671875" style="7" customWidth="1"/>
    <col min="12802" max="12802" width="16.44140625" style="7" customWidth="1"/>
    <col min="12803" max="12803" width="14.44140625" style="7" customWidth="1"/>
    <col min="12804" max="12804" width="14" style="7" customWidth="1"/>
    <col min="12805" max="12805" width="13.33203125" style="7" customWidth="1"/>
    <col min="12806" max="12806" width="12.6640625" style="7" customWidth="1"/>
    <col min="12807" max="12807" width="12" style="7" customWidth="1"/>
    <col min="12808" max="12808" width="12.5546875" style="7" customWidth="1"/>
    <col min="12809" max="12809" width="13.6640625" style="7" customWidth="1"/>
    <col min="12810" max="13052" width="9.109375" style="7" customWidth="1"/>
    <col min="13053" max="13053" width="18.5546875" style="7" customWidth="1"/>
    <col min="13054" max="13054" width="11.5546875" style="7" customWidth="1"/>
    <col min="13055" max="13055" width="11" style="7" customWidth="1"/>
    <col min="13056" max="13056" width="8.33203125" style="7"/>
    <col min="13057" max="13057" width="20.88671875" style="7" customWidth="1"/>
    <col min="13058" max="13058" width="16.44140625" style="7" customWidth="1"/>
    <col min="13059" max="13059" width="14.44140625" style="7" customWidth="1"/>
    <col min="13060" max="13060" width="14" style="7" customWidth="1"/>
    <col min="13061" max="13061" width="13.33203125" style="7" customWidth="1"/>
    <col min="13062" max="13062" width="12.6640625" style="7" customWidth="1"/>
    <col min="13063" max="13063" width="12" style="7" customWidth="1"/>
    <col min="13064" max="13064" width="12.5546875" style="7" customWidth="1"/>
    <col min="13065" max="13065" width="13.6640625" style="7" customWidth="1"/>
    <col min="13066" max="13308" width="9.109375" style="7" customWidth="1"/>
    <col min="13309" max="13309" width="18.5546875" style="7" customWidth="1"/>
    <col min="13310" max="13310" width="11.5546875" style="7" customWidth="1"/>
    <col min="13311" max="13311" width="11" style="7" customWidth="1"/>
    <col min="13312" max="13312" width="8.33203125" style="7"/>
    <col min="13313" max="13313" width="20.88671875" style="7" customWidth="1"/>
    <col min="13314" max="13314" width="16.44140625" style="7" customWidth="1"/>
    <col min="13315" max="13315" width="14.44140625" style="7" customWidth="1"/>
    <col min="13316" max="13316" width="14" style="7" customWidth="1"/>
    <col min="13317" max="13317" width="13.33203125" style="7" customWidth="1"/>
    <col min="13318" max="13318" width="12.6640625" style="7" customWidth="1"/>
    <col min="13319" max="13319" width="12" style="7" customWidth="1"/>
    <col min="13320" max="13320" width="12.5546875" style="7" customWidth="1"/>
    <col min="13321" max="13321" width="13.6640625" style="7" customWidth="1"/>
    <col min="13322" max="13564" width="9.109375" style="7" customWidth="1"/>
    <col min="13565" max="13565" width="18.5546875" style="7" customWidth="1"/>
    <col min="13566" max="13566" width="11.5546875" style="7" customWidth="1"/>
    <col min="13567" max="13567" width="11" style="7" customWidth="1"/>
    <col min="13568" max="13568" width="8.33203125" style="7"/>
    <col min="13569" max="13569" width="20.88671875" style="7" customWidth="1"/>
    <col min="13570" max="13570" width="16.44140625" style="7" customWidth="1"/>
    <col min="13571" max="13571" width="14.44140625" style="7" customWidth="1"/>
    <col min="13572" max="13572" width="14" style="7" customWidth="1"/>
    <col min="13573" max="13573" width="13.33203125" style="7" customWidth="1"/>
    <col min="13574" max="13574" width="12.6640625" style="7" customWidth="1"/>
    <col min="13575" max="13575" width="12" style="7" customWidth="1"/>
    <col min="13576" max="13576" width="12.5546875" style="7" customWidth="1"/>
    <col min="13577" max="13577" width="13.6640625" style="7" customWidth="1"/>
    <col min="13578" max="13820" width="9.109375" style="7" customWidth="1"/>
    <col min="13821" max="13821" width="18.5546875" style="7" customWidth="1"/>
    <col min="13822" max="13822" width="11.5546875" style="7" customWidth="1"/>
    <col min="13823" max="13823" width="11" style="7" customWidth="1"/>
    <col min="13824" max="13824" width="8.33203125" style="7"/>
    <col min="13825" max="13825" width="20.88671875" style="7" customWidth="1"/>
    <col min="13826" max="13826" width="16.44140625" style="7" customWidth="1"/>
    <col min="13827" max="13827" width="14.44140625" style="7" customWidth="1"/>
    <col min="13828" max="13828" width="14" style="7" customWidth="1"/>
    <col min="13829" max="13829" width="13.33203125" style="7" customWidth="1"/>
    <col min="13830" max="13830" width="12.6640625" style="7" customWidth="1"/>
    <col min="13831" max="13831" width="12" style="7" customWidth="1"/>
    <col min="13832" max="13832" width="12.5546875" style="7" customWidth="1"/>
    <col min="13833" max="13833" width="13.6640625" style="7" customWidth="1"/>
    <col min="13834" max="14076" width="9.109375" style="7" customWidth="1"/>
    <col min="14077" max="14077" width="18.5546875" style="7" customWidth="1"/>
    <col min="14078" max="14078" width="11.5546875" style="7" customWidth="1"/>
    <col min="14079" max="14079" width="11" style="7" customWidth="1"/>
    <col min="14080" max="14080" width="8.33203125" style="7"/>
    <col min="14081" max="14081" width="20.88671875" style="7" customWidth="1"/>
    <col min="14082" max="14082" width="16.44140625" style="7" customWidth="1"/>
    <col min="14083" max="14083" width="14.44140625" style="7" customWidth="1"/>
    <col min="14084" max="14084" width="14" style="7" customWidth="1"/>
    <col min="14085" max="14085" width="13.33203125" style="7" customWidth="1"/>
    <col min="14086" max="14086" width="12.6640625" style="7" customWidth="1"/>
    <col min="14087" max="14087" width="12" style="7" customWidth="1"/>
    <col min="14088" max="14088" width="12.5546875" style="7" customWidth="1"/>
    <col min="14089" max="14089" width="13.6640625" style="7" customWidth="1"/>
    <col min="14090" max="14332" width="9.109375" style="7" customWidth="1"/>
    <col min="14333" max="14333" width="18.5546875" style="7" customWidth="1"/>
    <col min="14334" max="14334" width="11.5546875" style="7" customWidth="1"/>
    <col min="14335" max="14335" width="11" style="7" customWidth="1"/>
    <col min="14336" max="14336" width="8.33203125" style="7"/>
    <col min="14337" max="14337" width="20.88671875" style="7" customWidth="1"/>
    <col min="14338" max="14338" width="16.44140625" style="7" customWidth="1"/>
    <col min="14339" max="14339" width="14.44140625" style="7" customWidth="1"/>
    <col min="14340" max="14340" width="14" style="7" customWidth="1"/>
    <col min="14341" max="14341" width="13.33203125" style="7" customWidth="1"/>
    <col min="14342" max="14342" width="12.6640625" style="7" customWidth="1"/>
    <col min="14343" max="14343" width="12" style="7" customWidth="1"/>
    <col min="14344" max="14344" width="12.5546875" style="7" customWidth="1"/>
    <col min="14345" max="14345" width="13.6640625" style="7" customWidth="1"/>
    <col min="14346" max="14588" width="9.109375" style="7" customWidth="1"/>
    <col min="14589" max="14589" width="18.5546875" style="7" customWidth="1"/>
    <col min="14590" max="14590" width="11.5546875" style="7" customWidth="1"/>
    <col min="14591" max="14591" width="11" style="7" customWidth="1"/>
    <col min="14592" max="14592" width="8.33203125" style="7"/>
    <col min="14593" max="14593" width="20.88671875" style="7" customWidth="1"/>
    <col min="14594" max="14594" width="16.44140625" style="7" customWidth="1"/>
    <col min="14595" max="14595" width="14.44140625" style="7" customWidth="1"/>
    <col min="14596" max="14596" width="14" style="7" customWidth="1"/>
    <col min="14597" max="14597" width="13.33203125" style="7" customWidth="1"/>
    <col min="14598" max="14598" width="12.6640625" style="7" customWidth="1"/>
    <col min="14599" max="14599" width="12" style="7" customWidth="1"/>
    <col min="14600" max="14600" width="12.5546875" style="7" customWidth="1"/>
    <col min="14601" max="14601" width="13.6640625" style="7" customWidth="1"/>
    <col min="14602" max="14844" width="9.109375" style="7" customWidth="1"/>
    <col min="14845" max="14845" width="18.5546875" style="7" customWidth="1"/>
    <col min="14846" max="14846" width="11.5546875" style="7" customWidth="1"/>
    <col min="14847" max="14847" width="11" style="7" customWidth="1"/>
    <col min="14848" max="14848" width="8.33203125" style="7"/>
    <col min="14849" max="14849" width="20.88671875" style="7" customWidth="1"/>
    <col min="14850" max="14850" width="16.44140625" style="7" customWidth="1"/>
    <col min="14851" max="14851" width="14.44140625" style="7" customWidth="1"/>
    <col min="14852" max="14852" width="14" style="7" customWidth="1"/>
    <col min="14853" max="14853" width="13.33203125" style="7" customWidth="1"/>
    <col min="14854" max="14854" width="12.6640625" style="7" customWidth="1"/>
    <col min="14855" max="14855" width="12" style="7" customWidth="1"/>
    <col min="14856" max="14856" width="12.5546875" style="7" customWidth="1"/>
    <col min="14857" max="14857" width="13.6640625" style="7" customWidth="1"/>
    <col min="14858" max="15100" width="9.109375" style="7" customWidth="1"/>
    <col min="15101" max="15101" width="18.5546875" style="7" customWidth="1"/>
    <col min="15102" max="15102" width="11.5546875" style="7" customWidth="1"/>
    <col min="15103" max="15103" width="11" style="7" customWidth="1"/>
    <col min="15104" max="15104" width="8.33203125" style="7"/>
    <col min="15105" max="15105" width="20.88671875" style="7" customWidth="1"/>
    <col min="15106" max="15106" width="16.44140625" style="7" customWidth="1"/>
    <col min="15107" max="15107" width="14.44140625" style="7" customWidth="1"/>
    <col min="15108" max="15108" width="14" style="7" customWidth="1"/>
    <col min="15109" max="15109" width="13.33203125" style="7" customWidth="1"/>
    <col min="15110" max="15110" width="12.6640625" style="7" customWidth="1"/>
    <col min="15111" max="15111" width="12" style="7" customWidth="1"/>
    <col min="15112" max="15112" width="12.5546875" style="7" customWidth="1"/>
    <col min="15113" max="15113" width="13.6640625" style="7" customWidth="1"/>
    <col min="15114" max="15356" width="9.109375" style="7" customWidth="1"/>
    <col min="15357" max="15357" width="18.5546875" style="7" customWidth="1"/>
    <col min="15358" max="15358" width="11.5546875" style="7" customWidth="1"/>
    <col min="15359" max="15359" width="11" style="7" customWidth="1"/>
    <col min="15360" max="15360" width="8.33203125" style="7"/>
    <col min="15361" max="15361" width="20.88671875" style="7" customWidth="1"/>
    <col min="15362" max="15362" width="16.44140625" style="7" customWidth="1"/>
    <col min="15363" max="15363" width="14.44140625" style="7" customWidth="1"/>
    <col min="15364" max="15364" width="14" style="7" customWidth="1"/>
    <col min="15365" max="15365" width="13.33203125" style="7" customWidth="1"/>
    <col min="15366" max="15366" width="12.6640625" style="7" customWidth="1"/>
    <col min="15367" max="15367" width="12" style="7" customWidth="1"/>
    <col min="15368" max="15368" width="12.5546875" style="7" customWidth="1"/>
    <col min="15369" max="15369" width="13.6640625" style="7" customWidth="1"/>
    <col min="15370" max="15612" width="9.109375" style="7" customWidth="1"/>
    <col min="15613" max="15613" width="18.5546875" style="7" customWidth="1"/>
    <col min="15614" max="15614" width="11.5546875" style="7" customWidth="1"/>
    <col min="15615" max="15615" width="11" style="7" customWidth="1"/>
    <col min="15616" max="15616" width="8.33203125" style="7"/>
    <col min="15617" max="15617" width="20.88671875" style="7" customWidth="1"/>
    <col min="15618" max="15618" width="16.44140625" style="7" customWidth="1"/>
    <col min="15619" max="15619" width="14.44140625" style="7" customWidth="1"/>
    <col min="15620" max="15620" width="14" style="7" customWidth="1"/>
    <col min="15621" max="15621" width="13.33203125" style="7" customWidth="1"/>
    <col min="15622" max="15622" width="12.6640625" style="7" customWidth="1"/>
    <col min="15623" max="15623" width="12" style="7" customWidth="1"/>
    <col min="15624" max="15624" width="12.5546875" style="7" customWidth="1"/>
    <col min="15625" max="15625" width="13.6640625" style="7" customWidth="1"/>
    <col min="15626" max="15868" width="9.109375" style="7" customWidth="1"/>
    <col min="15869" max="15869" width="18.5546875" style="7" customWidth="1"/>
    <col min="15870" max="15870" width="11.5546875" style="7" customWidth="1"/>
    <col min="15871" max="15871" width="11" style="7" customWidth="1"/>
    <col min="15872" max="15872" width="8.33203125" style="7"/>
    <col min="15873" max="15873" width="20.88671875" style="7" customWidth="1"/>
    <col min="15874" max="15874" width="16.44140625" style="7" customWidth="1"/>
    <col min="15875" max="15875" width="14.44140625" style="7" customWidth="1"/>
    <col min="15876" max="15876" width="14" style="7" customWidth="1"/>
    <col min="15877" max="15877" width="13.33203125" style="7" customWidth="1"/>
    <col min="15878" max="15878" width="12.6640625" style="7" customWidth="1"/>
    <col min="15879" max="15879" width="12" style="7" customWidth="1"/>
    <col min="15880" max="15880" width="12.5546875" style="7" customWidth="1"/>
    <col min="15881" max="15881" width="13.6640625" style="7" customWidth="1"/>
    <col min="15882" max="16124" width="9.109375" style="7" customWidth="1"/>
    <col min="16125" max="16125" width="18.5546875" style="7" customWidth="1"/>
    <col min="16126" max="16126" width="11.5546875" style="7" customWidth="1"/>
    <col min="16127" max="16127" width="11" style="7" customWidth="1"/>
    <col min="16128" max="16128" width="8.33203125" style="7"/>
    <col min="16129" max="16129" width="20.88671875" style="7" customWidth="1"/>
    <col min="16130" max="16130" width="16.44140625" style="7" customWidth="1"/>
    <col min="16131" max="16131" width="14.44140625" style="7" customWidth="1"/>
    <col min="16132" max="16132" width="14" style="7" customWidth="1"/>
    <col min="16133" max="16133" width="13.33203125" style="7" customWidth="1"/>
    <col min="16134" max="16134" width="12.6640625" style="7" customWidth="1"/>
    <col min="16135" max="16135" width="12" style="7" customWidth="1"/>
    <col min="16136" max="16136" width="12.5546875" style="7" customWidth="1"/>
    <col min="16137" max="16137" width="13.6640625" style="7" customWidth="1"/>
    <col min="16138" max="16380" width="9.109375" style="7" customWidth="1"/>
    <col min="16381" max="16381" width="18.5546875" style="7" customWidth="1"/>
    <col min="16382" max="16382" width="11.5546875" style="7" customWidth="1"/>
    <col min="16383" max="16383" width="11" style="7" customWidth="1"/>
    <col min="16384" max="16384" width="8.33203125" style="7"/>
  </cols>
  <sheetData>
    <row r="1" spans="1:10" ht="18" x14ac:dyDescent="0.35">
      <c r="H1" s="204" t="s">
        <v>153</v>
      </c>
      <c r="I1" s="205"/>
    </row>
    <row r="2" spans="1:10" s="6" customFormat="1" ht="25.5" customHeight="1" x14ac:dyDescent="0.35">
      <c r="A2" s="206" t="s">
        <v>129</v>
      </c>
      <c r="B2" s="206"/>
      <c r="C2" s="206"/>
      <c r="D2" s="206"/>
      <c r="E2" s="206"/>
      <c r="F2" s="206"/>
      <c r="G2" s="206"/>
      <c r="H2" s="206"/>
      <c r="I2" s="206"/>
    </row>
    <row r="3" spans="1:10" s="6" customFormat="1" ht="16.5" customHeight="1" x14ac:dyDescent="0.35">
      <c r="A3" s="207" t="s">
        <v>79</v>
      </c>
      <c r="B3" s="207"/>
      <c r="C3" s="207"/>
      <c r="D3" s="207"/>
      <c r="E3" s="207"/>
      <c r="F3" s="207"/>
      <c r="G3" s="207"/>
      <c r="H3" s="207"/>
      <c r="I3" s="207"/>
    </row>
    <row r="4" spans="1:10" s="6" customFormat="1" ht="9" hidden="1" customHeight="1" x14ac:dyDescent="0.3">
      <c r="A4" s="207"/>
      <c r="B4" s="207"/>
      <c r="C4" s="207"/>
      <c r="D4" s="207"/>
      <c r="E4" s="207"/>
      <c r="F4" s="207"/>
      <c r="G4" s="207"/>
      <c r="H4" s="207"/>
      <c r="I4" s="207"/>
    </row>
    <row r="5" spans="1:10" ht="16.5" customHeight="1" x14ac:dyDescent="0.3">
      <c r="A5" s="208" t="s">
        <v>45</v>
      </c>
      <c r="B5" s="208"/>
      <c r="C5" s="208"/>
      <c r="D5" s="208"/>
      <c r="E5" s="208"/>
      <c r="F5" s="208"/>
      <c r="G5" s="208"/>
      <c r="H5" s="208"/>
      <c r="I5" s="208"/>
    </row>
    <row r="6" spans="1:10" s="9" customFormat="1" ht="16.5" customHeight="1" x14ac:dyDescent="0.3">
      <c r="A6" s="210"/>
      <c r="B6" s="211" t="s">
        <v>46</v>
      </c>
      <c r="C6" s="211"/>
      <c r="D6" s="211" t="s">
        <v>47</v>
      </c>
      <c r="E6" s="211"/>
      <c r="F6" s="211" t="s">
        <v>48</v>
      </c>
      <c r="G6" s="211"/>
      <c r="H6" s="211" t="s">
        <v>49</v>
      </c>
      <c r="I6" s="211"/>
    </row>
    <row r="7" spans="1:10" s="10" customFormat="1" ht="27.75" customHeight="1" x14ac:dyDescent="0.3">
      <c r="A7" s="210"/>
      <c r="B7" s="147" t="s">
        <v>63</v>
      </c>
      <c r="C7" s="147" t="s">
        <v>80</v>
      </c>
      <c r="D7" s="147" t="s">
        <v>63</v>
      </c>
      <c r="E7" s="147" t="s">
        <v>80</v>
      </c>
      <c r="F7" s="147" t="s">
        <v>63</v>
      </c>
      <c r="G7" s="147" t="s">
        <v>80</v>
      </c>
      <c r="H7" s="147" t="s">
        <v>63</v>
      </c>
      <c r="I7" s="147" t="s">
        <v>80</v>
      </c>
    </row>
    <row r="8" spans="1:10" s="9" customFormat="1" ht="12.75" customHeight="1" x14ac:dyDescent="0.3">
      <c r="A8" s="148"/>
      <c r="B8" s="209" t="s">
        <v>50</v>
      </c>
      <c r="C8" s="209"/>
      <c r="D8" s="209" t="s">
        <v>51</v>
      </c>
      <c r="E8" s="209"/>
      <c r="F8" s="209" t="s">
        <v>50</v>
      </c>
      <c r="G8" s="209"/>
      <c r="H8" s="209" t="s">
        <v>51</v>
      </c>
      <c r="I8" s="209"/>
    </row>
    <row r="9" spans="1:10" s="11" customFormat="1" ht="18" customHeight="1" x14ac:dyDescent="0.3">
      <c r="A9" s="149" t="s">
        <v>14</v>
      </c>
      <c r="B9" s="140">
        <v>16283.2</v>
      </c>
      <c r="C9" s="141">
        <v>16485.600000000002</v>
      </c>
      <c r="D9" s="142">
        <v>56.8</v>
      </c>
      <c r="E9" s="142">
        <v>57.9</v>
      </c>
      <c r="F9" s="141">
        <v>1600.4000000000003</v>
      </c>
      <c r="G9" s="141">
        <v>1528.4000000000003</v>
      </c>
      <c r="H9" s="142">
        <v>8.9</v>
      </c>
      <c r="I9" s="142">
        <v>8.5</v>
      </c>
    </row>
    <row r="10" spans="1:10" ht="15.75" customHeight="1" x14ac:dyDescent="0.35">
      <c r="A10" s="150" t="s">
        <v>81</v>
      </c>
      <c r="B10" s="143">
        <v>652.79999999999995</v>
      </c>
      <c r="C10" s="143">
        <v>659.6</v>
      </c>
      <c r="D10" s="143">
        <v>56.8</v>
      </c>
      <c r="E10" s="143">
        <v>57.9</v>
      </c>
      <c r="F10" s="144">
        <v>75.2</v>
      </c>
      <c r="G10" s="144">
        <v>71.3</v>
      </c>
      <c r="H10" s="143">
        <v>10.3</v>
      </c>
      <c r="I10" s="143">
        <v>9.8000000000000007</v>
      </c>
      <c r="J10" s="152"/>
    </row>
    <row r="11" spans="1:10" ht="13.8" x14ac:dyDescent="0.25">
      <c r="A11" s="150" t="s">
        <v>82</v>
      </c>
      <c r="B11" s="143">
        <v>369.3</v>
      </c>
      <c r="C11" s="143">
        <v>374.7</v>
      </c>
      <c r="D11" s="143">
        <v>49.3</v>
      </c>
      <c r="E11" s="143">
        <v>50.2</v>
      </c>
      <c r="F11" s="144">
        <v>51.2</v>
      </c>
      <c r="G11" s="144">
        <v>49.6</v>
      </c>
      <c r="H11" s="143">
        <v>12.2</v>
      </c>
      <c r="I11" s="143">
        <v>11.7</v>
      </c>
    </row>
    <row r="12" spans="1:10" ht="15.75" customHeight="1" x14ac:dyDescent="0.25">
      <c r="A12" s="150" t="s">
        <v>83</v>
      </c>
      <c r="B12" s="143">
        <v>1404.9</v>
      </c>
      <c r="C12" s="143">
        <v>1415</v>
      </c>
      <c r="D12" s="143">
        <v>58.7</v>
      </c>
      <c r="E12" s="143">
        <v>59.5</v>
      </c>
      <c r="F12" s="144">
        <v>121.8</v>
      </c>
      <c r="G12" s="144">
        <v>118.2</v>
      </c>
      <c r="H12" s="143">
        <v>8</v>
      </c>
      <c r="I12" s="143">
        <v>7.7</v>
      </c>
    </row>
    <row r="13" spans="1:10" ht="15.75" customHeight="1" x14ac:dyDescent="0.25">
      <c r="A13" s="150" t="s">
        <v>84</v>
      </c>
      <c r="B13" s="143">
        <v>739.8</v>
      </c>
      <c r="C13" s="143">
        <v>746.1</v>
      </c>
      <c r="D13" s="143">
        <v>49.9</v>
      </c>
      <c r="E13" s="143">
        <v>50.9</v>
      </c>
      <c r="F13" s="144">
        <v>121.8</v>
      </c>
      <c r="G13" s="144">
        <v>118.7</v>
      </c>
      <c r="H13" s="143">
        <v>14.1</v>
      </c>
      <c r="I13" s="143">
        <v>13.7</v>
      </c>
    </row>
    <row r="14" spans="1:10" ht="15.75" customHeight="1" x14ac:dyDescent="0.25">
      <c r="A14" s="150" t="s">
        <v>85</v>
      </c>
      <c r="B14" s="143">
        <v>504.7</v>
      </c>
      <c r="C14" s="143">
        <v>510.9</v>
      </c>
      <c r="D14" s="143">
        <v>56.2</v>
      </c>
      <c r="E14" s="143">
        <v>57.3</v>
      </c>
      <c r="F14" s="144">
        <v>59.5</v>
      </c>
      <c r="G14" s="144">
        <v>55.8</v>
      </c>
      <c r="H14" s="143">
        <v>10.5</v>
      </c>
      <c r="I14" s="143">
        <v>9.8000000000000007</v>
      </c>
    </row>
    <row r="15" spans="1:10" ht="15.75" customHeight="1" x14ac:dyDescent="0.25">
      <c r="A15" s="150" t="s">
        <v>86</v>
      </c>
      <c r="B15" s="143">
        <v>502.7</v>
      </c>
      <c r="C15" s="143">
        <v>508</v>
      </c>
      <c r="D15" s="143">
        <v>54.6</v>
      </c>
      <c r="E15" s="143">
        <v>55.3</v>
      </c>
      <c r="F15" s="144">
        <v>53.5</v>
      </c>
      <c r="G15" s="144">
        <v>50.6</v>
      </c>
      <c r="H15" s="143">
        <v>9.6</v>
      </c>
      <c r="I15" s="143">
        <v>9.1</v>
      </c>
    </row>
    <row r="16" spans="1:10" ht="15.75" customHeight="1" x14ac:dyDescent="0.25">
      <c r="A16" s="150" t="s">
        <v>87</v>
      </c>
      <c r="B16" s="143">
        <v>732.5</v>
      </c>
      <c r="C16" s="143">
        <v>738.8</v>
      </c>
      <c r="D16" s="143">
        <v>56.8</v>
      </c>
      <c r="E16" s="143">
        <v>57.8</v>
      </c>
      <c r="F16" s="144">
        <v>80</v>
      </c>
      <c r="G16" s="144">
        <v>77.7</v>
      </c>
      <c r="H16" s="143">
        <v>9.8000000000000007</v>
      </c>
      <c r="I16" s="143">
        <v>9.5</v>
      </c>
    </row>
    <row r="17" spans="1:9" ht="15.75" customHeight="1" x14ac:dyDescent="0.25">
      <c r="A17" s="150" t="s">
        <v>88</v>
      </c>
      <c r="B17" s="143">
        <v>555.5</v>
      </c>
      <c r="C17" s="143">
        <v>566.29999999999995</v>
      </c>
      <c r="D17" s="143">
        <v>54.6</v>
      </c>
      <c r="E17" s="143">
        <v>55.8</v>
      </c>
      <c r="F17" s="144">
        <v>49.4</v>
      </c>
      <c r="G17" s="144">
        <v>46.3</v>
      </c>
      <c r="H17" s="143">
        <v>8.1999999999999993</v>
      </c>
      <c r="I17" s="143">
        <v>7.6</v>
      </c>
    </row>
    <row r="18" spans="1:9" ht="15.75" customHeight="1" x14ac:dyDescent="0.25">
      <c r="A18" s="150" t="s">
        <v>89</v>
      </c>
      <c r="B18" s="143">
        <v>759.5</v>
      </c>
      <c r="C18" s="143">
        <v>770.8</v>
      </c>
      <c r="D18" s="143">
        <v>58.8</v>
      </c>
      <c r="E18" s="143">
        <v>59.3</v>
      </c>
      <c r="F18" s="144">
        <v>50</v>
      </c>
      <c r="G18" s="144">
        <v>48.5</v>
      </c>
      <c r="H18" s="143">
        <v>6.2</v>
      </c>
      <c r="I18" s="143">
        <v>5.9</v>
      </c>
    </row>
    <row r="19" spans="1:9" ht="15.75" customHeight="1" x14ac:dyDescent="0.25">
      <c r="A19" s="150" t="s">
        <v>90</v>
      </c>
      <c r="B19" s="143">
        <v>380.5</v>
      </c>
      <c r="C19" s="143">
        <v>384.6</v>
      </c>
      <c r="D19" s="143">
        <v>54.5</v>
      </c>
      <c r="E19" s="143">
        <v>55.6</v>
      </c>
      <c r="F19" s="144">
        <v>51.1</v>
      </c>
      <c r="G19" s="144">
        <v>48.5</v>
      </c>
      <c r="H19" s="143">
        <v>11.8</v>
      </c>
      <c r="I19" s="143">
        <v>11.2</v>
      </c>
    </row>
    <row r="20" spans="1:9" ht="15.75" customHeight="1" x14ac:dyDescent="0.25">
      <c r="A20" s="150" t="s">
        <v>91</v>
      </c>
      <c r="B20" s="143">
        <v>296.8</v>
      </c>
      <c r="C20" s="143">
        <v>301.60000000000002</v>
      </c>
      <c r="D20" s="143">
        <v>56.6</v>
      </c>
      <c r="E20" s="143">
        <v>58.4</v>
      </c>
      <c r="F20" s="144">
        <v>54.2</v>
      </c>
      <c r="G20" s="144">
        <v>49.9</v>
      </c>
      <c r="H20" s="143">
        <v>15.4</v>
      </c>
      <c r="I20" s="143">
        <v>14.2</v>
      </c>
    </row>
    <row r="21" spans="1:9" ht="15.75" customHeight="1" x14ac:dyDescent="0.25">
      <c r="A21" s="150" t="s">
        <v>92</v>
      </c>
      <c r="B21" s="143">
        <v>1053.5999999999999</v>
      </c>
      <c r="C21" s="143">
        <v>1068.5</v>
      </c>
      <c r="D21" s="143">
        <v>56.4</v>
      </c>
      <c r="E21" s="143">
        <v>57.5</v>
      </c>
      <c r="F21" s="144">
        <v>80.400000000000006</v>
      </c>
      <c r="G21" s="144">
        <v>78.099999999999994</v>
      </c>
      <c r="H21" s="143">
        <v>7.1</v>
      </c>
      <c r="I21" s="143">
        <v>6.8</v>
      </c>
    </row>
    <row r="22" spans="1:9" ht="15.75" customHeight="1" x14ac:dyDescent="0.25">
      <c r="A22" s="150" t="s">
        <v>93</v>
      </c>
      <c r="B22" s="143">
        <v>496.5</v>
      </c>
      <c r="C22" s="143">
        <v>498.4</v>
      </c>
      <c r="D22" s="143">
        <v>58.1</v>
      </c>
      <c r="E22" s="143">
        <v>58.9</v>
      </c>
      <c r="F22" s="144">
        <v>54.9</v>
      </c>
      <c r="G22" s="144">
        <v>53.4</v>
      </c>
      <c r="H22" s="143">
        <v>10</v>
      </c>
      <c r="I22" s="143">
        <v>9.6999999999999993</v>
      </c>
    </row>
    <row r="23" spans="1:9" ht="15.75" customHeight="1" x14ac:dyDescent="0.25">
      <c r="A23" s="150" t="s">
        <v>94</v>
      </c>
      <c r="B23" s="143">
        <v>993.6</v>
      </c>
      <c r="C23" s="143">
        <v>1013.1</v>
      </c>
      <c r="D23" s="143">
        <v>56.7</v>
      </c>
      <c r="E23" s="143">
        <v>57.9</v>
      </c>
      <c r="F23" s="144">
        <v>71.7</v>
      </c>
      <c r="G23" s="144">
        <v>65.900000000000006</v>
      </c>
      <c r="H23" s="143">
        <v>6.7</v>
      </c>
      <c r="I23" s="143">
        <v>6.1</v>
      </c>
    </row>
    <row r="24" spans="1:9" ht="15.75" customHeight="1" x14ac:dyDescent="0.25">
      <c r="A24" s="150" t="s">
        <v>95</v>
      </c>
      <c r="B24" s="143">
        <v>575.20000000000005</v>
      </c>
      <c r="C24" s="143">
        <v>585.5</v>
      </c>
      <c r="D24" s="143">
        <v>54.6</v>
      </c>
      <c r="E24" s="143">
        <v>56.1</v>
      </c>
      <c r="F24" s="144">
        <v>76.2</v>
      </c>
      <c r="G24" s="144">
        <v>73.400000000000006</v>
      </c>
      <c r="H24" s="143">
        <v>11.7</v>
      </c>
      <c r="I24" s="143">
        <v>11.1</v>
      </c>
    </row>
    <row r="25" spans="1:9" ht="15.75" customHeight="1" x14ac:dyDescent="0.25">
      <c r="A25" s="150" t="s">
        <v>96</v>
      </c>
      <c r="B25" s="143">
        <v>472.3</v>
      </c>
      <c r="C25" s="143">
        <v>481.6</v>
      </c>
      <c r="D25" s="143">
        <v>56.6</v>
      </c>
      <c r="E25" s="143">
        <v>57.9</v>
      </c>
      <c r="F25" s="144">
        <v>49.7</v>
      </c>
      <c r="G25" s="144">
        <v>45.4</v>
      </c>
      <c r="H25" s="143">
        <v>9.5</v>
      </c>
      <c r="I25" s="143">
        <v>8.6</v>
      </c>
    </row>
    <row r="26" spans="1:9" ht="15.75" customHeight="1" x14ac:dyDescent="0.25">
      <c r="A26" s="150" t="s">
        <v>97</v>
      </c>
      <c r="B26" s="143">
        <v>475</v>
      </c>
      <c r="C26" s="143">
        <v>482.6</v>
      </c>
      <c r="D26" s="143">
        <v>57.2</v>
      </c>
      <c r="E26" s="143">
        <v>58.7</v>
      </c>
      <c r="F26" s="144">
        <v>44.7</v>
      </c>
      <c r="G26" s="144">
        <v>42</v>
      </c>
      <c r="H26" s="143">
        <v>8.6</v>
      </c>
      <c r="I26" s="143">
        <v>8</v>
      </c>
    </row>
    <row r="27" spans="1:9" ht="15.75" customHeight="1" x14ac:dyDescent="0.25">
      <c r="A27" s="151" t="s">
        <v>98</v>
      </c>
      <c r="B27" s="145">
        <v>405.3</v>
      </c>
      <c r="C27" s="145">
        <v>414.3</v>
      </c>
      <c r="D27" s="145">
        <v>52</v>
      </c>
      <c r="E27" s="145">
        <v>53.4</v>
      </c>
      <c r="F27" s="146">
        <v>50.2</v>
      </c>
      <c r="G27" s="146">
        <v>47.9</v>
      </c>
      <c r="H27" s="145">
        <v>11</v>
      </c>
      <c r="I27" s="145">
        <v>10.4</v>
      </c>
    </row>
    <row r="28" spans="1:9" ht="15.75" customHeight="1" x14ac:dyDescent="0.25">
      <c r="A28" s="150" t="s">
        <v>99</v>
      </c>
      <c r="B28" s="143">
        <v>1260</v>
      </c>
      <c r="C28" s="143">
        <v>1264.8</v>
      </c>
      <c r="D28" s="143">
        <v>61.5</v>
      </c>
      <c r="E28" s="143">
        <v>62.2</v>
      </c>
      <c r="F28" s="144">
        <v>68</v>
      </c>
      <c r="G28" s="144">
        <v>66.7</v>
      </c>
      <c r="H28" s="143">
        <v>5.0999999999999996</v>
      </c>
      <c r="I28" s="143">
        <v>5</v>
      </c>
    </row>
    <row r="29" spans="1:9" ht="15.75" customHeight="1" x14ac:dyDescent="0.25">
      <c r="A29" s="150" t="s">
        <v>100</v>
      </c>
      <c r="B29" s="143">
        <v>443</v>
      </c>
      <c r="C29" s="143">
        <v>450.6</v>
      </c>
      <c r="D29" s="143">
        <v>56.8</v>
      </c>
      <c r="E29" s="143">
        <v>58.3</v>
      </c>
      <c r="F29" s="144">
        <v>53.7</v>
      </c>
      <c r="G29" s="144">
        <v>51.7</v>
      </c>
      <c r="H29" s="143">
        <v>10.8</v>
      </c>
      <c r="I29" s="143">
        <v>10.3</v>
      </c>
    </row>
    <row r="30" spans="1:9" ht="15.75" customHeight="1" x14ac:dyDescent="0.25">
      <c r="A30" s="150" t="s">
        <v>101</v>
      </c>
      <c r="B30" s="143">
        <v>519</v>
      </c>
      <c r="C30" s="143">
        <v>525.20000000000005</v>
      </c>
      <c r="D30" s="143">
        <v>55.5</v>
      </c>
      <c r="E30" s="143">
        <v>56.6</v>
      </c>
      <c r="F30" s="144">
        <v>51.5</v>
      </c>
      <c r="G30" s="144">
        <v>49.9</v>
      </c>
      <c r="H30" s="143">
        <v>9</v>
      </c>
      <c r="I30" s="143">
        <v>8.6999999999999993</v>
      </c>
    </row>
    <row r="31" spans="1:9" ht="15.75" customHeight="1" x14ac:dyDescent="0.25">
      <c r="A31" s="150" t="s">
        <v>102</v>
      </c>
      <c r="B31" s="143">
        <v>519.79999999999995</v>
      </c>
      <c r="C31" s="143">
        <v>526</v>
      </c>
      <c r="D31" s="143">
        <v>57.4</v>
      </c>
      <c r="E31" s="143">
        <v>58.7</v>
      </c>
      <c r="F31" s="144">
        <v>52.6</v>
      </c>
      <c r="G31" s="144">
        <v>48.7</v>
      </c>
      <c r="H31" s="143">
        <v>9.1999999999999993</v>
      </c>
      <c r="I31" s="143">
        <v>8.5</v>
      </c>
    </row>
    <row r="32" spans="1:9" ht="15.75" customHeight="1" x14ac:dyDescent="0.25">
      <c r="A32" s="150" t="s">
        <v>103</v>
      </c>
      <c r="B32" s="143">
        <v>384.1</v>
      </c>
      <c r="C32" s="143">
        <v>391.7</v>
      </c>
      <c r="D32" s="143">
        <v>57.4</v>
      </c>
      <c r="E32" s="143">
        <v>58.6</v>
      </c>
      <c r="F32" s="144">
        <v>31.4</v>
      </c>
      <c r="G32" s="144">
        <v>30.4</v>
      </c>
      <c r="H32" s="143">
        <v>7.6</v>
      </c>
      <c r="I32" s="143">
        <v>7.2</v>
      </c>
    </row>
    <row r="33" spans="1:9" ht="15.75" customHeight="1" x14ac:dyDescent="0.25">
      <c r="A33" s="150" t="s">
        <v>104</v>
      </c>
      <c r="B33" s="143">
        <v>426.1</v>
      </c>
      <c r="C33" s="143">
        <v>431.1</v>
      </c>
      <c r="D33" s="143">
        <v>56.8</v>
      </c>
      <c r="E33" s="143">
        <v>58.3</v>
      </c>
      <c r="F33" s="144">
        <v>52.3</v>
      </c>
      <c r="G33" s="144">
        <v>50.6</v>
      </c>
      <c r="H33" s="143">
        <v>10.9</v>
      </c>
      <c r="I33" s="143">
        <v>10.5</v>
      </c>
    </row>
    <row r="34" spans="1:9" ht="15.75" customHeight="1" x14ac:dyDescent="0.25">
      <c r="A34" s="150" t="s">
        <v>105</v>
      </c>
      <c r="B34" s="143">
        <v>1360.7</v>
      </c>
      <c r="C34" s="143">
        <v>1375.8</v>
      </c>
      <c r="D34" s="143">
        <v>62.3</v>
      </c>
      <c r="E34" s="143">
        <v>63</v>
      </c>
      <c r="F34" s="144">
        <v>95.4</v>
      </c>
      <c r="G34" s="144">
        <v>89.2</v>
      </c>
      <c r="H34" s="143">
        <v>6.6</v>
      </c>
      <c r="I34" s="143">
        <v>6.1</v>
      </c>
    </row>
  </sheetData>
  <mergeCells count="14">
    <mergeCell ref="B8:C8"/>
    <mergeCell ref="D8:E8"/>
    <mergeCell ref="F8:G8"/>
    <mergeCell ref="H8:I8"/>
    <mergeCell ref="A6:A7"/>
    <mergeCell ref="B6:C6"/>
    <mergeCell ref="D6:E6"/>
    <mergeCell ref="F6:G6"/>
    <mergeCell ref="H6:I6"/>
    <mergeCell ref="H1:I1"/>
    <mergeCell ref="A2:I2"/>
    <mergeCell ref="A3:I3"/>
    <mergeCell ref="A4:I4"/>
    <mergeCell ref="A5:I5"/>
  </mergeCells>
  <printOptions horizontalCentered="1"/>
  <pageMargins left="0.47244094488188981" right="0.19685039370078741" top="0.35433070866141736" bottom="0" header="0.19685039370078741" footer="0.19685039370078741"/>
  <pageSetup paperSize="9" pageOrder="overThenDown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opLeftCell="B1" zoomScale="70" zoomScaleNormal="70" zoomScaleSheetLayoutView="75" workbookViewId="0">
      <selection activeCell="E1" sqref="E1:F1"/>
    </sheetView>
  </sheetViews>
  <sheetFormatPr defaultColWidth="9.109375" defaultRowHeight="13.2" x14ac:dyDescent="0.25"/>
  <cols>
    <col min="1" max="1" width="1.33203125" style="18" hidden="1" customWidth="1"/>
    <col min="2" max="2" width="62.109375" style="32" customWidth="1"/>
    <col min="3" max="3" width="21.33203125" style="32" customWidth="1"/>
    <col min="4" max="4" width="23.44140625" style="32" customWidth="1"/>
    <col min="5" max="5" width="15.44140625" style="32" customWidth="1"/>
    <col min="6" max="6" width="14.6640625" style="32" customWidth="1"/>
    <col min="7" max="7" width="9.109375" style="18"/>
    <col min="8" max="10" width="0" style="18" hidden="1" customWidth="1"/>
    <col min="11" max="16384" width="9.109375" style="18"/>
  </cols>
  <sheetData>
    <row r="1" spans="1:13" s="12" customFormat="1" ht="20.399999999999999" customHeight="1" x14ac:dyDescent="0.35">
      <c r="B1" s="31"/>
      <c r="C1" s="31"/>
      <c r="D1" s="31"/>
      <c r="E1" s="204" t="s">
        <v>153</v>
      </c>
      <c r="F1" s="205"/>
    </row>
    <row r="2" spans="1:13" s="134" customFormat="1" ht="29.25" customHeight="1" x14ac:dyDescent="0.3">
      <c r="A2" s="212" t="s">
        <v>52</v>
      </c>
      <c r="B2" s="212"/>
      <c r="C2" s="212"/>
      <c r="D2" s="212"/>
      <c r="E2" s="212"/>
      <c r="F2" s="212"/>
    </row>
    <row r="3" spans="1:13" s="13" customFormat="1" ht="16.5" customHeight="1" x14ac:dyDescent="0.3">
      <c r="A3" s="53"/>
      <c r="B3" s="53"/>
      <c r="C3" s="158"/>
      <c r="D3" s="158"/>
      <c r="E3" s="53"/>
      <c r="F3" s="58" t="s">
        <v>53</v>
      </c>
    </row>
    <row r="4" spans="1:13" s="13" customFormat="1" ht="24.75" customHeight="1" x14ac:dyDescent="0.3">
      <c r="A4" s="53"/>
      <c r="B4" s="213"/>
      <c r="C4" s="214" t="s">
        <v>130</v>
      </c>
      <c r="D4" s="214" t="s">
        <v>131</v>
      </c>
      <c r="E4" s="215" t="s">
        <v>54</v>
      </c>
      <c r="F4" s="215"/>
    </row>
    <row r="5" spans="1:13" s="13" customFormat="1" ht="31.2" customHeight="1" x14ac:dyDescent="0.3">
      <c r="A5" s="136"/>
      <c r="B5" s="213"/>
      <c r="C5" s="214"/>
      <c r="D5" s="214"/>
      <c r="E5" s="129" t="s">
        <v>2</v>
      </c>
      <c r="F5" s="59" t="s">
        <v>55</v>
      </c>
    </row>
    <row r="6" spans="1:13" s="19" customFormat="1" ht="21.6" customHeight="1" x14ac:dyDescent="0.3">
      <c r="A6" s="137"/>
      <c r="B6" s="60" t="s">
        <v>64</v>
      </c>
      <c r="C6" s="54">
        <f>SUM(C7:C23)</f>
        <v>4778</v>
      </c>
      <c r="D6" s="54">
        <f>SUM(D7:D23)</f>
        <v>5735</v>
      </c>
      <c r="E6" s="61">
        <f t="shared" ref="E6:E23" si="0">ROUND(D6/C6*100,1)</f>
        <v>120</v>
      </c>
      <c r="F6" s="62">
        <f t="shared" ref="F6:F23" si="1">D6-C6</f>
        <v>957</v>
      </c>
      <c r="I6" s="20"/>
      <c r="J6" s="20"/>
      <c r="L6" s="16"/>
    </row>
    <row r="7" spans="1:13" s="14" customFormat="1" ht="18" customHeight="1" x14ac:dyDescent="0.3">
      <c r="A7" s="138"/>
      <c r="B7" s="63" t="s">
        <v>136</v>
      </c>
      <c r="C7" s="56">
        <v>375</v>
      </c>
      <c r="D7" s="55">
        <v>201</v>
      </c>
      <c r="E7" s="57">
        <f t="shared" si="0"/>
        <v>53.6</v>
      </c>
      <c r="F7" s="55">
        <f t="shared" si="1"/>
        <v>-174</v>
      </c>
      <c r="H7" s="15">
        <f t="shared" ref="H7:H23" si="2">ROUND(D7/$D$6*100,1)</f>
        <v>3.5</v>
      </c>
      <c r="I7" s="16">
        <f t="shared" ref="I7:I23" si="3">ROUND(C7/1000,1)</f>
        <v>0.4</v>
      </c>
      <c r="J7" s="16">
        <f t="shared" ref="J7:J23" si="4">ROUND(D7/1000,1)</f>
        <v>0.2</v>
      </c>
    </row>
    <row r="8" spans="1:13" s="14" customFormat="1" ht="18" customHeight="1" x14ac:dyDescent="0.3">
      <c r="A8" s="138"/>
      <c r="B8" s="63" t="s">
        <v>137</v>
      </c>
      <c r="C8" s="56">
        <v>163</v>
      </c>
      <c r="D8" s="55">
        <v>308</v>
      </c>
      <c r="E8" s="57">
        <f t="shared" si="0"/>
        <v>189</v>
      </c>
      <c r="F8" s="55">
        <f t="shared" si="1"/>
        <v>145</v>
      </c>
      <c r="H8" s="15">
        <f t="shared" si="2"/>
        <v>5.4</v>
      </c>
      <c r="I8" s="16">
        <f t="shared" si="3"/>
        <v>0.2</v>
      </c>
      <c r="J8" s="16">
        <f t="shared" si="4"/>
        <v>0.3</v>
      </c>
    </row>
    <row r="9" spans="1:13" s="14" customFormat="1" ht="18" customHeight="1" x14ac:dyDescent="0.3">
      <c r="A9" s="138"/>
      <c r="B9" s="63" t="s">
        <v>138</v>
      </c>
      <c r="C9" s="56">
        <v>412</v>
      </c>
      <c r="D9" s="55">
        <v>241</v>
      </c>
      <c r="E9" s="57">
        <f t="shared" si="0"/>
        <v>58.5</v>
      </c>
      <c r="F9" s="55">
        <f t="shared" si="1"/>
        <v>-171</v>
      </c>
      <c r="H9" s="17">
        <f t="shared" si="2"/>
        <v>4.2</v>
      </c>
      <c r="I9" s="16">
        <f t="shared" si="3"/>
        <v>0.4</v>
      </c>
      <c r="J9" s="16">
        <f t="shared" si="4"/>
        <v>0.2</v>
      </c>
    </row>
    <row r="10" spans="1:13" s="14" customFormat="1" ht="18" customHeight="1" x14ac:dyDescent="0.3">
      <c r="A10" s="138"/>
      <c r="B10" s="63" t="s">
        <v>139</v>
      </c>
      <c r="C10" s="56">
        <v>171</v>
      </c>
      <c r="D10" s="55">
        <v>312</v>
      </c>
      <c r="E10" s="57">
        <f t="shared" si="0"/>
        <v>182.5</v>
      </c>
      <c r="F10" s="55">
        <f t="shared" si="1"/>
        <v>141</v>
      </c>
      <c r="H10" s="15">
        <f t="shared" si="2"/>
        <v>5.4</v>
      </c>
      <c r="I10" s="16">
        <f t="shared" si="3"/>
        <v>0.2</v>
      </c>
      <c r="J10" s="16">
        <f t="shared" si="4"/>
        <v>0.3</v>
      </c>
    </row>
    <row r="11" spans="1:13" s="14" customFormat="1" ht="18" customHeight="1" x14ac:dyDescent="0.3">
      <c r="A11" s="138"/>
      <c r="B11" s="63" t="s">
        <v>140</v>
      </c>
      <c r="C11" s="56">
        <v>350</v>
      </c>
      <c r="D11" s="55">
        <v>115</v>
      </c>
      <c r="E11" s="57">
        <f t="shared" si="0"/>
        <v>32.9</v>
      </c>
      <c r="F11" s="55">
        <f t="shared" si="1"/>
        <v>-235</v>
      </c>
      <c r="H11" s="17">
        <f t="shared" si="2"/>
        <v>2</v>
      </c>
      <c r="I11" s="16">
        <f t="shared" si="3"/>
        <v>0.4</v>
      </c>
      <c r="J11" s="16">
        <f t="shared" si="4"/>
        <v>0.1</v>
      </c>
      <c r="M11" s="15"/>
    </row>
    <row r="12" spans="1:13" s="14" customFormat="1" ht="18" customHeight="1" x14ac:dyDescent="0.3">
      <c r="A12" s="138"/>
      <c r="B12" s="63" t="s">
        <v>141</v>
      </c>
      <c r="C12" s="56">
        <v>164</v>
      </c>
      <c r="D12" s="55">
        <v>141</v>
      </c>
      <c r="E12" s="57">
        <f t="shared" si="0"/>
        <v>86</v>
      </c>
      <c r="F12" s="55">
        <f t="shared" si="1"/>
        <v>-23</v>
      </c>
      <c r="H12" s="15">
        <f t="shared" si="2"/>
        <v>2.5</v>
      </c>
      <c r="I12" s="16">
        <f t="shared" si="3"/>
        <v>0.2</v>
      </c>
      <c r="J12" s="16">
        <f t="shared" si="4"/>
        <v>0.1</v>
      </c>
    </row>
    <row r="13" spans="1:13" s="14" customFormat="1" ht="18" customHeight="1" x14ac:dyDescent="0.3">
      <c r="A13" s="138"/>
      <c r="B13" s="63" t="s">
        <v>142</v>
      </c>
      <c r="C13" s="56">
        <v>325</v>
      </c>
      <c r="D13" s="56">
        <v>83</v>
      </c>
      <c r="E13" s="57">
        <f t="shared" si="0"/>
        <v>25.5</v>
      </c>
      <c r="F13" s="55">
        <f t="shared" si="1"/>
        <v>-242</v>
      </c>
      <c r="H13" s="15">
        <f t="shared" si="2"/>
        <v>1.4</v>
      </c>
      <c r="I13" s="16">
        <f t="shared" si="3"/>
        <v>0.3</v>
      </c>
      <c r="J13" s="16">
        <f t="shared" si="4"/>
        <v>0.1</v>
      </c>
    </row>
    <row r="14" spans="1:13" s="14" customFormat="1" ht="18" customHeight="1" x14ac:dyDescent="0.3">
      <c r="A14" s="138"/>
      <c r="B14" s="63" t="s">
        <v>143</v>
      </c>
      <c r="C14" s="56">
        <v>42</v>
      </c>
      <c r="D14" s="55">
        <v>53</v>
      </c>
      <c r="E14" s="57">
        <f t="shared" si="0"/>
        <v>126.2</v>
      </c>
      <c r="F14" s="55">
        <f t="shared" si="1"/>
        <v>11</v>
      </c>
      <c r="H14" s="15">
        <f t="shared" si="2"/>
        <v>0.9</v>
      </c>
      <c r="I14" s="16">
        <f t="shared" si="3"/>
        <v>0</v>
      </c>
      <c r="J14" s="16">
        <f t="shared" si="4"/>
        <v>0.1</v>
      </c>
    </row>
    <row r="15" spans="1:13" s="14" customFormat="1" ht="18" customHeight="1" x14ac:dyDescent="0.3">
      <c r="A15" s="138"/>
      <c r="B15" s="63" t="s">
        <v>144</v>
      </c>
      <c r="C15" s="56">
        <v>250</v>
      </c>
      <c r="D15" s="55">
        <v>338</v>
      </c>
      <c r="E15" s="57">
        <f t="shared" si="0"/>
        <v>135.19999999999999</v>
      </c>
      <c r="F15" s="55">
        <f t="shared" si="1"/>
        <v>88</v>
      </c>
      <c r="H15" s="15">
        <f t="shared" si="2"/>
        <v>5.9</v>
      </c>
      <c r="I15" s="16">
        <f t="shared" si="3"/>
        <v>0.3</v>
      </c>
      <c r="J15" s="16">
        <f t="shared" si="4"/>
        <v>0.3</v>
      </c>
    </row>
    <row r="16" spans="1:13" s="14" customFormat="1" ht="18" customHeight="1" x14ac:dyDescent="0.3">
      <c r="A16" s="138"/>
      <c r="B16" s="63" t="s">
        <v>145</v>
      </c>
      <c r="C16" s="56">
        <v>267</v>
      </c>
      <c r="D16" s="55">
        <v>117</v>
      </c>
      <c r="E16" s="57">
        <f t="shared" si="0"/>
        <v>43.8</v>
      </c>
      <c r="F16" s="55">
        <f t="shared" si="1"/>
        <v>-150</v>
      </c>
      <c r="H16" s="15">
        <f t="shared" si="2"/>
        <v>2</v>
      </c>
      <c r="I16" s="16">
        <f t="shared" si="3"/>
        <v>0.3</v>
      </c>
      <c r="J16" s="16">
        <f t="shared" si="4"/>
        <v>0.1</v>
      </c>
    </row>
    <row r="17" spans="1:10" s="14" customFormat="1" ht="18" customHeight="1" x14ac:dyDescent="0.3">
      <c r="A17" s="138"/>
      <c r="B17" s="63" t="s">
        <v>146</v>
      </c>
      <c r="C17" s="56">
        <v>98</v>
      </c>
      <c r="D17" s="55">
        <v>168</v>
      </c>
      <c r="E17" s="57">
        <f t="shared" si="0"/>
        <v>171.4</v>
      </c>
      <c r="F17" s="55">
        <f t="shared" si="1"/>
        <v>70</v>
      </c>
      <c r="H17" s="15">
        <f t="shared" si="2"/>
        <v>2.9</v>
      </c>
      <c r="I17" s="16">
        <f t="shared" si="3"/>
        <v>0.1</v>
      </c>
      <c r="J17" s="16">
        <f t="shared" si="4"/>
        <v>0.2</v>
      </c>
    </row>
    <row r="18" spans="1:10" s="14" customFormat="1" ht="18" customHeight="1" x14ac:dyDescent="0.3">
      <c r="A18" s="138"/>
      <c r="B18" s="63" t="s">
        <v>147</v>
      </c>
      <c r="C18" s="56">
        <v>76</v>
      </c>
      <c r="D18" s="55">
        <v>17</v>
      </c>
      <c r="E18" s="57">
        <f t="shared" si="0"/>
        <v>22.4</v>
      </c>
      <c r="F18" s="55">
        <f t="shared" si="1"/>
        <v>-59</v>
      </c>
      <c r="H18" s="17">
        <f t="shared" si="2"/>
        <v>0.3</v>
      </c>
      <c r="I18" s="16">
        <f t="shared" si="3"/>
        <v>0.1</v>
      </c>
      <c r="J18" s="16">
        <f t="shared" si="4"/>
        <v>0</v>
      </c>
    </row>
    <row r="19" spans="1:10" s="14" customFormat="1" ht="18" customHeight="1" x14ac:dyDescent="0.3">
      <c r="A19" s="138"/>
      <c r="B19" s="63" t="s">
        <v>148</v>
      </c>
      <c r="C19" s="56">
        <v>112</v>
      </c>
      <c r="D19" s="55">
        <v>189</v>
      </c>
      <c r="E19" s="57">
        <f t="shared" si="0"/>
        <v>168.8</v>
      </c>
      <c r="F19" s="55">
        <f t="shared" si="1"/>
        <v>77</v>
      </c>
      <c r="H19" s="17">
        <f t="shared" si="2"/>
        <v>3.3</v>
      </c>
      <c r="I19" s="16">
        <f t="shared" si="3"/>
        <v>0.1</v>
      </c>
      <c r="J19" s="16">
        <f t="shared" si="4"/>
        <v>0.2</v>
      </c>
    </row>
    <row r="20" spans="1:10" s="14" customFormat="1" ht="18" customHeight="1" x14ac:dyDescent="0.3">
      <c r="A20" s="138"/>
      <c r="B20" s="63" t="s">
        <v>149</v>
      </c>
      <c r="C20" s="56">
        <v>93</v>
      </c>
      <c r="D20" s="56">
        <v>172</v>
      </c>
      <c r="E20" s="57">
        <f t="shared" si="0"/>
        <v>184.9</v>
      </c>
      <c r="F20" s="55">
        <f t="shared" si="1"/>
        <v>79</v>
      </c>
      <c r="H20" s="17">
        <f t="shared" si="2"/>
        <v>3</v>
      </c>
      <c r="I20" s="16">
        <f t="shared" si="3"/>
        <v>0.1</v>
      </c>
      <c r="J20" s="16">
        <f t="shared" si="4"/>
        <v>0.2</v>
      </c>
    </row>
    <row r="21" spans="1:10" s="14" customFormat="1" ht="18" customHeight="1" x14ac:dyDescent="0.3">
      <c r="A21" s="138"/>
      <c r="B21" s="63" t="s">
        <v>150</v>
      </c>
      <c r="C21" s="56">
        <v>239</v>
      </c>
      <c r="D21" s="56">
        <v>137</v>
      </c>
      <c r="E21" s="57">
        <f t="shared" si="0"/>
        <v>57.3</v>
      </c>
      <c r="F21" s="55">
        <f t="shared" si="1"/>
        <v>-102</v>
      </c>
      <c r="H21" s="15">
        <f t="shared" si="2"/>
        <v>2.4</v>
      </c>
      <c r="I21" s="16">
        <f t="shared" si="3"/>
        <v>0.2</v>
      </c>
      <c r="J21" s="16">
        <f t="shared" si="4"/>
        <v>0.1</v>
      </c>
    </row>
    <row r="22" spans="1:10" s="14" customFormat="1" ht="18" customHeight="1" x14ac:dyDescent="0.3">
      <c r="A22" s="138"/>
      <c r="B22" s="63" t="s">
        <v>151</v>
      </c>
      <c r="C22" s="56">
        <v>240</v>
      </c>
      <c r="D22" s="55">
        <v>46</v>
      </c>
      <c r="E22" s="57">
        <f t="shared" si="0"/>
        <v>19.2</v>
      </c>
      <c r="F22" s="55">
        <f t="shared" si="1"/>
        <v>-194</v>
      </c>
      <c r="H22" s="15">
        <f t="shared" si="2"/>
        <v>0.8</v>
      </c>
      <c r="I22" s="16">
        <f t="shared" si="3"/>
        <v>0.2</v>
      </c>
      <c r="J22" s="16">
        <f t="shared" si="4"/>
        <v>0</v>
      </c>
    </row>
    <row r="23" spans="1:10" s="14" customFormat="1" ht="18" customHeight="1" x14ac:dyDescent="0.35">
      <c r="A23" s="138"/>
      <c r="B23" s="64" t="s">
        <v>65</v>
      </c>
      <c r="C23" s="56">
        <v>1401</v>
      </c>
      <c r="D23" s="55">
        <v>3097</v>
      </c>
      <c r="E23" s="57">
        <f t="shared" si="0"/>
        <v>221.1</v>
      </c>
      <c r="F23" s="55">
        <f t="shared" si="1"/>
        <v>1696</v>
      </c>
      <c r="H23" s="15">
        <f t="shared" si="2"/>
        <v>54</v>
      </c>
      <c r="I23" s="16">
        <f t="shared" si="3"/>
        <v>1.4</v>
      </c>
      <c r="J23" s="16">
        <f t="shared" si="4"/>
        <v>3.1</v>
      </c>
    </row>
    <row r="25" spans="1:10" ht="12.75" x14ac:dyDescent="0.2">
      <c r="D25" s="162"/>
    </row>
  </sheetData>
  <mergeCells count="6">
    <mergeCell ref="E1:F1"/>
    <mergeCell ref="A2:F2"/>
    <mergeCell ref="B4:B5"/>
    <mergeCell ref="C4:C5"/>
    <mergeCell ref="D4:D5"/>
    <mergeCell ref="E4:F4"/>
  </mergeCells>
  <printOptions horizontalCentered="1"/>
  <pageMargins left="0" right="0" top="0" bottom="0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view="pageBreakPreview" zoomScale="75" zoomScaleNormal="80" zoomScaleSheetLayoutView="75" workbookViewId="0">
      <selection activeCell="C1" sqref="C1:E1"/>
    </sheetView>
  </sheetViews>
  <sheetFormatPr defaultColWidth="8.88671875" defaultRowHeight="13.8" x14ac:dyDescent="0.25"/>
  <cols>
    <col min="1" max="1" width="40.33203125" style="52" customWidth="1"/>
    <col min="2" max="2" width="22.5546875" style="70" customWidth="1"/>
    <col min="3" max="3" width="21" style="45" customWidth="1"/>
    <col min="4" max="4" width="11.6640625" style="45" customWidth="1"/>
    <col min="5" max="5" width="11.33203125" style="45" customWidth="1"/>
    <col min="6" max="6" width="8.6640625" style="45" customWidth="1"/>
    <col min="7" max="8" width="8.88671875" style="45"/>
    <col min="9" max="9" width="43" style="45" customWidth="1"/>
    <col min="10" max="16384" width="8.88671875" style="45"/>
  </cols>
  <sheetData>
    <row r="1" spans="1:11" ht="18" x14ac:dyDescent="0.35">
      <c r="C1" s="204" t="s">
        <v>153</v>
      </c>
      <c r="D1" s="205"/>
      <c r="E1" s="205"/>
    </row>
    <row r="2" spans="1:11" s="36" customFormat="1" ht="27.75" customHeight="1" x14ac:dyDescent="0.35">
      <c r="A2" s="216" t="s">
        <v>60</v>
      </c>
      <c r="B2" s="216"/>
      <c r="C2" s="216"/>
      <c r="D2" s="216"/>
      <c r="E2" s="216"/>
    </row>
    <row r="3" spans="1:11" s="36" customFormat="1" ht="21.75" customHeight="1" x14ac:dyDescent="0.4">
      <c r="A3" s="217" t="s">
        <v>15</v>
      </c>
      <c r="B3" s="217"/>
      <c r="C3" s="217"/>
      <c r="D3" s="217"/>
      <c r="E3" s="217"/>
    </row>
    <row r="4" spans="1:11" s="47" customFormat="1" ht="12" customHeight="1" x14ac:dyDescent="0.25">
      <c r="A4" s="79"/>
      <c r="B4" s="65"/>
      <c r="C4" s="65"/>
      <c r="D4" s="65"/>
      <c r="E4" s="65"/>
    </row>
    <row r="5" spans="1:11" s="47" customFormat="1" ht="21" customHeight="1" x14ac:dyDescent="0.2">
      <c r="A5" s="218"/>
      <c r="B5" s="214" t="s">
        <v>130</v>
      </c>
      <c r="C5" s="214" t="s">
        <v>131</v>
      </c>
      <c r="D5" s="220" t="s">
        <v>54</v>
      </c>
      <c r="E5" s="220"/>
    </row>
    <row r="6" spans="1:11" s="47" customFormat="1" ht="40.5" customHeight="1" x14ac:dyDescent="0.2">
      <c r="A6" s="219"/>
      <c r="B6" s="214"/>
      <c r="C6" s="214"/>
      <c r="D6" s="130" t="s">
        <v>2</v>
      </c>
      <c r="E6" s="131" t="s">
        <v>56</v>
      </c>
    </row>
    <row r="7" spans="1:11" s="39" customFormat="1" ht="26.25" customHeight="1" x14ac:dyDescent="0.3">
      <c r="A7" s="131" t="s">
        <v>16</v>
      </c>
      <c r="B7" s="66">
        <f>SUM(B8:B26)</f>
        <v>4778</v>
      </c>
      <c r="C7" s="66">
        <f>SUM(C8:C26)</f>
        <v>5735</v>
      </c>
      <c r="D7" s="80">
        <f>ROUND(C7/B7*100,1)</f>
        <v>120</v>
      </c>
      <c r="E7" s="81">
        <f t="shared" ref="E7:E26" si="0">C7-B7</f>
        <v>957</v>
      </c>
    </row>
    <row r="8" spans="1:11" s="38" customFormat="1" ht="69" customHeight="1" x14ac:dyDescent="0.35">
      <c r="A8" s="139" t="s">
        <v>17</v>
      </c>
      <c r="B8" s="161">
        <v>225</v>
      </c>
      <c r="C8" s="161">
        <v>69</v>
      </c>
      <c r="D8" s="82">
        <f t="shared" ref="D8:D25" si="1">ROUND(C8/B8*100,1)</f>
        <v>30.7</v>
      </c>
      <c r="E8" s="67">
        <f t="shared" si="0"/>
        <v>-156</v>
      </c>
      <c r="F8" s="39"/>
      <c r="G8" s="42"/>
    </row>
    <row r="9" spans="1:11" s="38" customFormat="1" ht="44.4" customHeight="1" x14ac:dyDescent="0.35">
      <c r="A9" s="139" t="s">
        <v>18</v>
      </c>
      <c r="B9" s="161">
        <v>0</v>
      </c>
      <c r="C9" s="161">
        <v>0</v>
      </c>
      <c r="D9" s="67">
        <v>0</v>
      </c>
      <c r="E9" s="67">
        <f t="shared" si="0"/>
        <v>0</v>
      </c>
      <c r="F9" s="39"/>
      <c r="G9" s="42"/>
    </row>
    <row r="10" spans="1:11" s="39" customFormat="1" ht="24" customHeight="1" x14ac:dyDescent="0.35">
      <c r="A10" s="139" t="s">
        <v>19</v>
      </c>
      <c r="B10" s="161">
        <v>31</v>
      </c>
      <c r="C10" s="161">
        <v>62</v>
      </c>
      <c r="D10" s="82">
        <f t="shared" si="1"/>
        <v>200</v>
      </c>
      <c r="E10" s="67">
        <f t="shared" si="0"/>
        <v>31</v>
      </c>
      <c r="G10" s="42"/>
      <c r="H10" s="38"/>
      <c r="I10" s="38"/>
      <c r="J10" s="38"/>
      <c r="K10" s="38"/>
    </row>
    <row r="11" spans="1:11" s="38" customFormat="1" ht="64.2" customHeight="1" x14ac:dyDescent="0.35">
      <c r="A11" s="139" t="s">
        <v>20</v>
      </c>
      <c r="B11" s="161">
        <v>149</v>
      </c>
      <c r="C11" s="161">
        <v>9</v>
      </c>
      <c r="D11" s="82">
        <f t="shared" si="1"/>
        <v>6</v>
      </c>
      <c r="E11" s="67">
        <f t="shared" si="0"/>
        <v>-140</v>
      </c>
      <c r="F11" s="39"/>
      <c r="G11" s="42"/>
      <c r="I11" s="48"/>
      <c r="J11" s="49"/>
    </row>
    <row r="12" spans="1:11" s="38" customFormat="1" ht="39" customHeight="1" x14ac:dyDescent="0.35">
      <c r="A12" s="139" t="s">
        <v>21</v>
      </c>
      <c r="B12" s="161">
        <v>14</v>
      </c>
      <c r="C12" s="161">
        <v>8</v>
      </c>
      <c r="D12" s="82">
        <f t="shared" si="1"/>
        <v>57.1</v>
      </c>
      <c r="E12" s="67">
        <f t="shared" si="0"/>
        <v>-6</v>
      </c>
      <c r="F12" s="39"/>
      <c r="G12" s="42"/>
      <c r="I12" s="48"/>
      <c r="J12" s="49"/>
    </row>
    <row r="13" spans="1:11" s="38" customFormat="1" ht="23.25" customHeight="1" x14ac:dyDescent="0.35">
      <c r="A13" s="139" t="s">
        <v>22</v>
      </c>
      <c r="B13" s="161">
        <v>1</v>
      </c>
      <c r="C13" s="161">
        <v>189</v>
      </c>
      <c r="D13" s="82">
        <f t="shared" si="1"/>
        <v>18900</v>
      </c>
      <c r="E13" s="67">
        <f t="shared" si="0"/>
        <v>188</v>
      </c>
      <c r="F13" s="39"/>
      <c r="G13" s="42"/>
      <c r="I13" s="48"/>
      <c r="J13" s="49"/>
      <c r="K13" s="39"/>
    </row>
    <row r="14" spans="1:11" s="38" customFormat="1" ht="64.2" customHeight="1" x14ac:dyDescent="0.35">
      <c r="A14" s="139" t="s">
        <v>23</v>
      </c>
      <c r="B14" s="161">
        <v>9</v>
      </c>
      <c r="C14" s="161">
        <v>6</v>
      </c>
      <c r="D14" s="82">
        <f t="shared" si="1"/>
        <v>66.7</v>
      </c>
      <c r="E14" s="67">
        <f t="shared" si="0"/>
        <v>-3</v>
      </c>
      <c r="F14" s="39"/>
      <c r="G14" s="42"/>
      <c r="I14" s="48"/>
      <c r="J14" s="49"/>
    </row>
    <row r="15" spans="1:11" s="38" customFormat="1" ht="63.6" customHeight="1" x14ac:dyDescent="0.35">
      <c r="A15" s="139" t="s">
        <v>24</v>
      </c>
      <c r="B15" s="161">
        <v>0</v>
      </c>
      <c r="C15" s="161">
        <v>0</v>
      </c>
      <c r="D15" s="67">
        <v>0</v>
      </c>
      <c r="E15" s="67">
        <f t="shared" si="0"/>
        <v>0</v>
      </c>
      <c r="F15" s="39"/>
      <c r="G15" s="42"/>
      <c r="I15" s="48"/>
      <c r="J15" s="49"/>
    </row>
    <row r="16" spans="1:11" s="38" customFormat="1" ht="36.75" customHeight="1" x14ac:dyDescent="0.35">
      <c r="A16" s="139" t="s">
        <v>25</v>
      </c>
      <c r="B16" s="161">
        <v>0</v>
      </c>
      <c r="C16" s="161">
        <v>0</v>
      </c>
      <c r="D16" s="67">
        <v>0</v>
      </c>
      <c r="E16" s="67">
        <f t="shared" si="0"/>
        <v>0</v>
      </c>
      <c r="F16" s="39"/>
      <c r="G16" s="42"/>
    </row>
    <row r="17" spans="1:11" s="38" customFormat="1" ht="23.25" customHeight="1" x14ac:dyDescent="0.35">
      <c r="A17" s="139" t="s">
        <v>26</v>
      </c>
      <c r="B17" s="161">
        <v>75</v>
      </c>
      <c r="C17" s="161">
        <v>3</v>
      </c>
      <c r="D17" s="82">
        <f t="shared" si="1"/>
        <v>4</v>
      </c>
      <c r="E17" s="67">
        <f t="shared" si="0"/>
        <v>-72</v>
      </c>
      <c r="F17" s="39"/>
      <c r="G17" s="42"/>
      <c r="I17" s="48"/>
      <c r="J17" s="49"/>
    </row>
    <row r="18" spans="1:11" s="38" customFormat="1" ht="42" customHeight="1" x14ac:dyDescent="0.35">
      <c r="A18" s="139" t="s">
        <v>27</v>
      </c>
      <c r="B18" s="161">
        <v>0</v>
      </c>
      <c r="C18" s="161">
        <v>0</v>
      </c>
      <c r="D18" s="67">
        <v>0</v>
      </c>
      <c r="E18" s="67">
        <f t="shared" si="0"/>
        <v>0</v>
      </c>
      <c r="F18" s="39"/>
      <c r="G18" s="42"/>
      <c r="I18" s="48"/>
      <c r="J18" s="49"/>
      <c r="K18" s="50"/>
    </row>
    <row r="19" spans="1:11" s="38" customFormat="1" ht="23.25" customHeight="1" x14ac:dyDescent="0.35">
      <c r="A19" s="139" t="s">
        <v>28</v>
      </c>
      <c r="B19" s="161">
        <v>0</v>
      </c>
      <c r="C19" s="161">
        <v>1</v>
      </c>
      <c r="D19" s="82"/>
      <c r="E19" s="67">
        <f t="shared" si="0"/>
        <v>1</v>
      </c>
      <c r="F19" s="39"/>
      <c r="G19" s="42"/>
      <c r="I19" s="48"/>
      <c r="J19" s="49"/>
    </row>
    <row r="20" spans="1:11" s="38" customFormat="1" ht="42" customHeight="1" x14ac:dyDescent="0.35">
      <c r="A20" s="139" t="s">
        <v>29</v>
      </c>
      <c r="B20" s="161">
        <v>3</v>
      </c>
      <c r="C20" s="161">
        <v>44</v>
      </c>
      <c r="D20" s="82">
        <f t="shared" si="1"/>
        <v>1466.7</v>
      </c>
      <c r="E20" s="67">
        <f t="shared" si="0"/>
        <v>41</v>
      </c>
      <c r="F20" s="39"/>
      <c r="G20" s="42"/>
      <c r="I20" s="48"/>
      <c r="J20" s="49"/>
    </row>
    <row r="21" spans="1:11" s="38" customFormat="1" ht="63" customHeight="1" x14ac:dyDescent="0.35">
      <c r="A21" s="139" t="s">
        <v>30</v>
      </c>
      <c r="B21" s="161">
        <v>91</v>
      </c>
      <c r="C21" s="161">
        <v>3</v>
      </c>
      <c r="D21" s="82">
        <f t="shared" si="1"/>
        <v>3.3</v>
      </c>
      <c r="E21" s="67">
        <f t="shared" si="0"/>
        <v>-88</v>
      </c>
      <c r="F21" s="39"/>
      <c r="G21" s="42"/>
      <c r="I21" s="48"/>
      <c r="J21" s="49"/>
    </row>
    <row r="22" spans="1:11" s="38" customFormat="1" ht="37.5" customHeight="1" x14ac:dyDescent="0.35">
      <c r="A22" s="139" t="s">
        <v>109</v>
      </c>
      <c r="B22" s="161">
        <v>1011</v>
      </c>
      <c r="C22" s="161">
        <v>2170</v>
      </c>
      <c r="D22" s="82">
        <f t="shared" si="1"/>
        <v>214.6</v>
      </c>
      <c r="E22" s="67">
        <f t="shared" si="0"/>
        <v>1159</v>
      </c>
      <c r="F22" s="39"/>
      <c r="G22" s="42"/>
      <c r="I22" s="48"/>
      <c r="J22" s="49"/>
    </row>
    <row r="23" spans="1:11" s="38" customFormat="1" ht="21" customHeight="1" x14ac:dyDescent="0.35">
      <c r="A23" s="139" t="s">
        <v>31</v>
      </c>
      <c r="B23" s="161">
        <v>1018</v>
      </c>
      <c r="C23" s="161">
        <v>773</v>
      </c>
      <c r="D23" s="82">
        <f t="shared" si="1"/>
        <v>75.900000000000006</v>
      </c>
      <c r="E23" s="67">
        <f t="shared" si="0"/>
        <v>-245</v>
      </c>
      <c r="F23" s="39"/>
      <c r="G23" s="42"/>
      <c r="I23" s="48"/>
    </row>
    <row r="24" spans="1:11" s="38" customFormat="1" ht="36.75" customHeight="1" x14ac:dyDescent="0.35">
      <c r="A24" s="139" t="s">
        <v>32</v>
      </c>
      <c r="B24" s="161">
        <v>2096</v>
      </c>
      <c r="C24" s="161">
        <v>2382</v>
      </c>
      <c r="D24" s="82">
        <f t="shared" si="1"/>
        <v>113.6</v>
      </c>
      <c r="E24" s="67">
        <f t="shared" si="0"/>
        <v>286</v>
      </c>
      <c r="F24" s="39"/>
      <c r="G24" s="42"/>
    </row>
    <row r="25" spans="1:11" s="38" customFormat="1" ht="37.5" customHeight="1" x14ac:dyDescent="0.35">
      <c r="A25" s="139" t="s">
        <v>33</v>
      </c>
      <c r="B25" s="161">
        <v>55</v>
      </c>
      <c r="C25" s="161">
        <v>0</v>
      </c>
      <c r="D25" s="82">
        <f t="shared" si="1"/>
        <v>0</v>
      </c>
      <c r="E25" s="67">
        <f t="shared" si="0"/>
        <v>-55</v>
      </c>
      <c r="F25" s="39"/>
      <c r="G25" s="42"/>
    </row>
    <row r="26" spans="1:11" s="38" customFormat="1" ht="21" customHeight="1" x14ac:dyDescent="0.35">
      <c r="A26" s="139" t="s">
        <v>34</v>
      </c>
      <c r="B26" s="161">
        <v>0</v>
      </c>
      <c r="C26" s="161">
        <v>16</v>
      </c>
      <c r="D26" s="82"/>
      <c r="E26" s="67">
        <f t="shared" si="0"/>
        <v>16</v>
      </c>
      <c r="F26" s="39"/>
      <c r="G26" s="42"/>
    </row>
    <row r="27" spans="1:11" x14ac:dyDescent="0.25">
      <c r="A27" s="51"/>
      <c r="B27" s="68"/>
      <c r="C27" s="44"/>
      <c r="D27" s="43"/>
      <c r="E27" s="43"/>
    </row>
    <row r="28" spans="1:11" x14ac:dyDescent="0.25">
      <c r="A28" s="51"/>
      <c r="B28" s="69"/>
      <c r="C28" s="43"/>
      <c r="D28" s="43"/>
      <c r="E28" s="43"/>
    </row>
  </sheetData>
  <sortState ref="I7:J17">
    <sortCondition ref="J7:J17"/>
  </sortState>
  <mergeCells count="7">
    <mergeCell ref="C1:E1"/>
    <mergeCell ref="A2:E2"/>
    <mergeCell ref="A3:E3"/>
    <mergeCell ref="A5:A6"/>
    <mergeCell ref="B5:B6"/>
    <mergeCell ref="C5:C6"/>
    <mergeCell ref="D5:E5"/>
  </mergeCells>
  <printOptions horizontalCentered="1"/>
  <pageMargins left="0" right="0" top="0" bottom="0" header="0" footer="0"/>
  <pageSetup paperSize="9" scale="6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zoomScale="80" zoomScaleNormal="80" zoomScaleSheetLayoutView="75" workbookViewId="0">
      <selection activeCell="E1" sqref="E1"/>
    </sheetView>
  </sheetViews>
  <sheetFormatPr defaultColWidth="8.88671875" defaultRowHeight="13.2" x14ac:dyDescent="0.25"/>
  <cols>
    <col min="1" max="1" width="50.5546875" style="45" customWidth="1"/>
    <col min="2" max="2" width="21.88671875" style="70" customWidth="1"/>
    <col min="3" max="3" width="21.6640625" style="45" customWidth="1"/>
    <col min="4" max="4" width="19.5546875" style="45" customWidth="1"/>
    <col min="5" max="5" width="18.5546875" style="45" customWidth="1"/>
    <col min="6" max="6" width="8.88671875" style="45"/>
    <col min="7" max="7" width="10.88671875" style="45" bestFit="1" customWidth="1"/>
    <col min="8" max="8" width="32.6640625" style="45" customWidth="1"/>
    <col min="9" max="11" width="8.88671875" style="45"/>
    <col min="12" max="12" width="22.6640625" style="45" customWidth="1"/>
    <col min="13" max="16384" width="8.88671875" style="45"/>
  </cols>
  <sheetData>
    <row r="1" spans="1:18" s="38" customFormat="1" ht="18" x14ac:dyDescent="0.35">
      <c r="B1" s="155"/>
      <c r="E1" s="152" t="s">
        <v>153</v>
      </c>
      <c r="F1" s="178"/>
    </row>
    <row r="2" spans="1:18" s="135" customFormat="1" ht="26.25" customHeight="1" x14ac:dyDescent="0.4">
      <c r="A2" s="221" t="s">
        <v>61</v>
      </c>
      <c r="B2" s="221"/>
      <c r="C2" s="221"/>
      <c r="D2" s="221"/>
      <c r="E2" s="221"/>
    </row>
    <row r="3" spans="1:18" s="135" customFormat="1" ht="24" customHeight="1" x14ac:dyDescent="0.4">
      <c r="A3" s="222" t="s">
        <v>35</v>
      </c>
      <c r="B3" s="222"/>
      <c r="C3" s="222"/>
      <c r="D3" s="222"/>
      <c r="E3" s="222"/>
    </row>
    <row r="4" spans="1:18" s="36" customFormat="1" ht="17.25" customHeight="1" x14ac:dyDescent="0.35">
      <c r="A4" s="37"/>
      <c r="B4" s="71"/>
      <c r="C4" s="37"/>
      <c r="D4" s="37"/>
      <c r="E4" s="37"/>
    </row>
    <row r="5" spans="1:18" s="38" customFormat="1" ht="25.5" customHeight="1" x14ac:dyDescent="0.35">
      <c r="A5" s="223"/>
      <c r="B5" s="214" t="s">
        <v>130</v>
      </c>
      <c r="C5" s="214" t="s">
        <v>131</v>
      </c>
      <c r="D5" s="224" t="s">
        <v>54</v>
      </c>
      <c r="E5" s="224"/>
    </row>
    <row r="6" spans="1:18" s="38" customFormat="1" ht="37.5" customHeight="1" x14ac:dyDescent="0.35">
      <c r="A6" s="223"/>
      <c r="B6" s="214"/>
      <c r="C6" s="214"/>
      <c r="D6" s="131" t="s">
        <v>2</v>
      </c>
      <c r="E6" s="131" t="s">
        <v>56</v>
      </c>
    </row>
    <row r="7" spans="1:18" s="39" customFormat="1" ht="32.25" customHeight="1" x14ac:dyDescent="0.3">
      <c r="A7" s="74" t="s">
        <v>16</v>
      </c>
      <c r="B7" s="72">
        <f>SUM(B8:B16)</f>
        <v>4778</v>
      </c>
      <c r="C7" s="72">
        <f>SUM(C8:C16)</f>
        <v>5735</v>
      </c>
      <c r="D7" s="75">
        <f>ROUND(C7/B7*100,1)</f>
        <v>120</v>
      </c>
      <c r="E7" s="72">
        <f>C7-B7</f>
        <v>957</v>
      </c>
      <c r="G7" s="40"/>
    </row>
    <row r="8" spans="1:18" s="38" customFormat="1" ht="45.75" customHeight="1" x14ac:dyDescent="0.35">
      <c r="A8" s="76" t="s">
        <v>36</v>
      </c>
      <c r="B8" s="73">
        <v>486</v>
      </c>
      <c r="C8" s="73">
        <v>892</v>
      </c>
      <c r="D8" s="77">
        <f t="shared" ref="D8:D16" si="0">ROUND(C8/B8*100,1)</f>
        <v>183.5</v>
      </c>
      <c r="E8" s="78">
        <f t="shared" ref="E8:E16" si="1">C8-B8</f>
        <v>406</v>
      </c>
      <c r="F8" s="41"/>
      <c r="G8" s="40"/>
      <c r="H8" s="41"/>
      <c r="K8" s="41"/>
    </row>
    <row r="9" spans="1:18" s="38" customFormat="1" ht="27" customHeight="1" x14ac:dyDescent="0.35">
      <c r="A9" s="76" t="s">
        <v>37</v>
      </c>
      <c r="B9" s="73">
        <v>1151</v>
      </c>
      <c r="C9" s="73">
        <v>1907</v>
      </c>
      <c r="D9" s="77">
        <f t="shared" si="0"/>
        <v>165.7</v>
      </c>
      <c r="E9" s="78">
        <f t="shared" si="1"/>
        <v>756</v>
      </c>
      <c r="F9" s="41"/>
      <c r="G9" s="40"/>
      <c r="H9" s="41"/>
      <c r="K9" s="41"/>
    </row>
    <row r="10" spans="1:18" s="39" customFormat="1" ht="24.75" customHeight="1" x14ac:dyDescent="0.35">
      <c r="A10" s="76" t="s">
        <v>38</v>
      </c>
      <c r="B10" s="73">
        <v>1445</v>
      </c>
      <c r="C10" s="73">
        <v>1524</v>
      </c>
      <c r="D10" s="77">
        <f t="shared" si="0"/>
        <v>105.5</v>
      </c>
      <c r="E10" s="78">
        <f t="shared" si="1"/>
        <v>79</v>
      </c>
      <c r="F10" s="41"/>
      <c r="G10" s="40"/>
      <c r="H10" s="41"/>
      <c r="I10" s="38"/>
      <c r="K10" s="41"/>
      <c r="L10" s="38"/>
      <c r="M10" s="38"/>
    </row>
    <row r="11" spans="1:18" s="38" customFormat="1" ht="26.25" customHeight="1" x14ac:dyDescent="0.35">
      <c r="A11" s="76" t="s">
        <v>39</v>
      </c>
      <c r="B11" s="73">
        <v>121</v>
      </c>
      <c r="C11" s="73">
        <v>140</v>
      </c>
      <c r="D11" s="77">
        <f t="shared" si="0"/>
        <v>115.7</v>
      </c>
      <c r="E11" s="78">
        <f t="shared" si="1"/>
        <v>19</v>
      </c>
      <c r="F11" s="41"/>
      <c r="G11" s="40"/>
      <c r="H11" s="41"/>
      <c r="K11" s="41"/>
    </row>
    <row r="12" spans="1:18" s="38" customFormat="1" ht="27" customHeight="1" x14ac:dyDescent="0.35">
      <c r="A12" s="76" t="s">
        <v>40</v>
      </c>
      <c r="B12" s="73">
        <v>840</v>
      </c>
      <c r="C12" s="73">
        <v>351</v>
      </c>
      <c r="D12" s="77">
        <f t="shared" si="0"/>
        <v>41.8</v>
      </c>
      <c r="E12" s="78">
        <f t="shared" si="1"/>
        <v>-489</v>
      </c>
      <c r="F12" s="41"/>
      <c r="G12" s="40"/>
      <c r="H12" s="41"/>
      <c r="K12" s="41"/>
    </row>
    <row r="13" spans="1:18" s="38" customFormat="1" ht="59.25" customHeight="1" x14ac:dyDescent="0.35">
      <c r="A13" s="76" t="s">
        <v>41</v>
      </c>
      <c r="B13" s="73">
        <v>0</v>
      </c>
      <c r="C13" s="73">
        <v>2</v>
      </c>
      <c r="D13" s="73">
        <v>0</v>
      </c>
      <c r="E13" s="78">
        <f t="shared" si="1"/>
        <v>2</v>
      </c>
      <c r="F13" s="41"/>
      <c r="G13" s="40"/>
      <c r="H13" s="41"/>
      <c r="K13" s="41"/>
    </row>
    <row r="14" spans="1:18" s="38" customFormat="1" ht="28.5" customHeight="1" x14ac:dyDescent="0.35">
      <c r="A14" s="76" t="s">
        <v>42</v>
      </c>
      <c r="B14" s="73">
        <v>81</v>
      </c>
      <c r="C14" s="73">
        <v>86</v>
      </c>
      <c r="D14" s="77">
        <f t="shared" si="0"/>
        <v>106.2</v>
      </c>
      <c r="E14" s="78">
        <f t="shared" si="1"/>
        <v>5</v>
      </c>
      <c r="F14" s="41"/>
      <c r="G14" s="40"/>
      <c r="H14" s="41"/>
      <c r="K14" s="41"/>
      <c r="R14" s="42"/>
    </row>
    <row r="15" spans="1:18" s="38" customFormat="1" ht="75" customHeight="1" x14ac:dyDescent="0.35">
      <c r="A15" s="76" t="s">
        <v>43</v>
      </c>
      <c r="B15" s="73">
        <v>344</v>
      </c>
      <c r="C15" s="73">
        <v>570</v>
      </c>
      <c r="D15" s="77">
        <f t="shared" si="0"/>
        <v>165.7</v>
      </c>
      <c r="E15" s="78">
        <f t="shared" si="1"/>
        <v>226</v>
      </c>
      <c r="F15" s="41"/>
      <c r="G15" s="40"/>
      <c r="H15" s="41"/>
      <c r="K15" s="41"/>
      <c r="R15" s="42"/>
    </row>
    <row r="16" spans="1:18" s="38" customFormat="1" ht="30" customHeight="1" x14ac:dyDescent="0.35">
      <c r="A16" s="76" t="s">
        <v>44</v>
      </c>
      <c r="B16" s="73">
        <v>310</v>
      </c>
      <c r="C16" s="73">
        <v>263</v>
      </c>
      <c r="D16" s="77">
        <f t="shared" si="0"/>
        <v>84.8</v>
      </c>
      <c r="E16" s="78">
        <f t="shared" si="1"/>
        <v>-47</v>
      </c>
      <c r="F16" s="41"/>
      <c r="G16" s="40"/>
      <c r="H16" s="41"/>
      <c r="K16" s="41"/>
      <c r="L16" s="39"/>
      <c r="M16" s="39"/>
      <c r="R16" s="42"/>
    </row>
    <row r="17" spans="1:18" ht="12.75" x14ac:dyDescent="0.2">
      <c r="A17" s="43"/>
      <c r="B17" s="68"/>
      <c r="C17" s="44"/>
      <c r="D17" s="43"/>
      <c r="E17" s="43"/>
      <c r="R17" s="46"/>
    </row>
    <row r="18" spans="1:18" x14ac:dyDescent="0.25">
      <c r="A18" s="43"/>
      <c r="B18" s="68"/>
      <c r="C18" s="44"/>
      <c r="D18" s="44"/>
      <c r="E18" s="44"/>
      <c r="R18" s="46"/>
    </row>
    <row r="19" spans="1:18" x14ac:dyDescent="0.25">
      <c r="R19" s="46"/>
    </row>
    <row r="20" spans="1:18" x14ac:dyDescent="0.25">
      <c r="R20" s="46"/>
    </row>
    <row r="21" spans="1:18" x14ac:dyDescent="0.25">
      <c r="R21" s="46"/>
    </row>
    <row r="22" spans="1:18" x14ac:dyDescent="0.25">
      <c r="R22" s="46"/>
    </row>
  </sheetData>
  <sortState ref="L7:M15">
    <sortCondition ref="M7:M15"/>
  </sortState>
  <mergeCells count="6">
    <mergeCell ref="A2:E2"/>
    <mergeCell ref="A3:E3"/>
    <mergeCell ref="A5:A6"/>
    <mergeCell ref="B5:B6"/>
    <mergeCell ref="C5:C6"/>
    <mergeCell ref="D5:E5"/>
  </mergeCells>
  <printOptions horizontalCentered="1"/>
  <pageMargins left="0.39370078740157483" right="0" top="0.51181102362204722" bottom="0" header="0" footer="0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opLeftCell="A19" zoomScale="80" zoomScaleNormal="80" zoomScaleSheetLayoutView="70" workbookViewId="0">
      <selection activeCell="A29" sqref="A29"/>
    </sheetView>
  </sheetViews>
  <sheetFormatPr defaultColWidth="9.109375" defaultRowHeight="13.2" x14ac:dyDescent="0.25"/>
  <cols>
    <col min="1" max="1" width="72.6640625" style="21" customWidth="1"/>
    <col min="2" max="2" width="21.44140625" style="34" customWidth="1"/>
    <col min="3" max="3" width="21" style="34" customWidth="1"/>
    <col min="4" max="4" width="10.6640625" style="21" customWidth="1"/>
    <col min="5" max="5" width="11.6640625" style="21" customWidth="1"/>
    <col min="6" max="7" width="0" style="21" hidden="1" customWidth="1"/>
    <col min="8" max="16384" width="9.109375" style="21"/>
  </cols>
  <sheetData>
    <row r="1" spans="1:11" s="153" customFormat="1" ht="18" x14ac:dyDescent="0.35">
      <c r="B1" s="154"/>
      <c r="C1" s="204" t="s">
        <v>153</v>
      </c>
      <c r="D1" s="205"/>
      <c r="E1" s="205"/>
    </row>
    <row r="2" spans="1:11" s="92" customFormat="1" ht="36.75" customHeight="1" x14ac:dyDescent="0.45">
      <c r="A2" s="225" t="s">
        <v>78</v>
      </c>
      <c r="B2" s="225"/>
      <c r="C2" s="225"/>
      <c r="D2" s="225"/>
      <c r="E2" s="225"/>
    </row>
    <row r="3" spans="1:11" s="92" customFormat="1" ht="33" customHeight="1" x14ac:dyDescent="0.5">
      <c r="A3" s="238" t="s">
        <v>132</v>
      </c>
      <c r="B3" s="238"/>
      <c r="C3" s="238"/>
      <c r="D3" s="238"/>
      <c r="E3" s="238"/>
      <c r="F3" s="91"/>
      <c r="G3" s="236"/>
      <c r="H3" s="236"/>
      <c r="I3" s="236"/>
      <c r="J3" s="236"/>
    </row>
    <row r="4" spans="1:11" s="92" customFormat="1" ht="20.25" customHeight="1" x14ac:dyDescent="0.25">
      <c r="A4" s="233" t="s">
        <v>0</v>
      </c>
      <c r="B4" s="237" t="s">
        <v>63</v>
      </c>
      <c r="C4" s="237" t="s">
        <v>108</v>
      </c>
      <c r="D4" s="226" t="s">
        <v>1</v>
      </c>
      <c r="E4" s="226"/>
      <c r="F4" s="91"/>
      <c r="G4" s="91"/>
      <c r="H4" s="91"/>
      <c r="I4" s="91"/>
      <c r="J4" s="91"/>
    </row>
    <row r="5" spans="1:11" s="92" customFormat="1" ht="42" customHeight="1" x14ac:dyDescent="0.25">
      <c r="A5" s="233"/>
      <c r="B5" s="237"/>
      <c r="C5" s="237"/>
      <c r="D5" s="132" t="s">
        <v>2</v>
      </c>
      <c r="E5" s="107" t="s">
        <v>66</v>
      </c>
      <c r="F5" s="91"/>
      <c r="G5" s="91"/>
      <c r="H5" s="91"/>
      <c r="I5" s="91"/>
      <c r="J5" s="91"/>
    </row>
    <row r="6" spans="1:11" s="92" customFormat="1" ht="26.4" customHeight="1" x14ac:dyDescent="0.25">
      <c r="A6" s="184" t="s">
        <v>159</v>
      </c>
      <c r="B6" s="108">
        <f>'7'!B10</f>
        <v>47766</v>
      </c>
      <c r="C6" s="108">
        <f>'7'!C10</f>
        <v>46202</v>
      </c>
      <c r="D6" s="96">
        <f>ROUND(C6/B6*100,1)</f>
        <v>96.7</v>
      </c>
      <c r="E6" s="98">
        <f>C6-B6</f>
        <v>-1564</v>
      </c>
      <c r="F6" s="91"/>
      <c r="G6" s="91"/>
      <c r="H6" s="91"/>
      <c r="I6" s="91"/>
      <c r="J6" s="91"/>
    </row>
    <row r="7" spans="1:11" s="92" customFormat="1" ht="24.75" customHeight="1" x14ac:dyDescent="0.25">
      <c r="A7" s="94" t="s">
        <v>160</v>
      </c>
      <c r="B7" s="108">
        <f>'7'!F10</f>
        <v>25003</v>
      </c>
      <c r="C7" s="108">
        <f>'7'!G10</f>
        <v>24704</v>
      </c>
      <c r="D7" s="96">
        <f>ROUND(C7/B7*100,1)</f>
        <v>98.8</v>
      </c>
      <c r="E7" s="98">
        <f>C7-B7</f>
        <v>-299</v>
      </c>
      <c r="F7" s="91"/>
      <c r="G7" s="91"/>
      <c r="H7" s="91"/>
      <c r="I7" s="91"/>
      <c r="J7" s="91"/>
    </row>
    <row r="8" spans="1:11" s="92" customFormat="1" ht="24.75" customHeight="1" x14ac:dyDescent="0.25">
      <c r="A8" s="109" t="s">
        <v>161</v>
      </c>
      <c r="B8" s="110">
        <f>'7'!J10</f>
        <v>15790</v>
      </c>
      <c r="C8" s="110">
        <f>'7'!K10</f>
        <v>15102</v>
      </c>
      <c r="D8" s="111">
        <f>ROUND(C8/B8*100,1)</f>
        <v>95.6</v>
      </c>
      <c r="E8" s="112">
        <f>C8-B8</f>
        <v>-688</v>
      </c>
      <c r="F8" s="91"/>
      <c r="G8" s="91"/>
      <c r="H8" s="91"/>
      <c r="I8" s="91"/>
      <c r="J8" s="91"/>
    </row>
    <row r="9" spans="1:11" s="92" customFormat="1" ht="39.75" customHeight="1" x14ac:dyDescent="0.4">
      <c r="A9" s="94" t="s">
        <v>162</v>
      </c>
      <c r="B9" s="95">
        <f>'7'!N10</f>
        <v>26282</v>
      </c>
      <c r="C9" s="95">
        <f>'7'!O10</f>
        <v>24261</v>
      </c>
      <c r="D9" s="96">
        <f>ROUND(C9/B9*100,1)</f>
        <v>92.3</v>
      </c>
      <c r="E9" s="98">
        <f>C9-B9</f>
        <v>-2021</v>
      </c>
      <c r="F9" s="113">
        <f>B9-B10</f>
        <v>8739</v>
      </c>
      <c r="G9" s="113">
        <f>C9-C10</f>
        <v>8875</v>
      </c>
      <c r="H9" s="91"/>
      <c r="I9" s="177"/>
      <c r="J9" s="91"/>
    </row>
    <row r="10" spans="1:11" s="92" customFormat="1" ht="28.5" customHeight="1" x14ac:dyDescent="0.25">
      <c r="A10" s="184" t="s">
        <v>163</v>
      </c>
      <c r="B10" s="95">
        <f>'7'!R10</f>
        <v>17543</v>
      </c>
      <c r="C10" s="95">
        <f>'7'!S10</f>
        <v>15386</v>
      </c>
      <c r="D10" s="96">
        <f>ROUND(C10/B10*100,1)</f>
        <v>87.7</v>
      </c>
      <c r="E10" s="98">
        <f>C10-B10</f>
        <v>-2157</v>
      </c>
      <c r="F10" s="114"/>
      <c r="G10" s="115"/>
      <c r="H10" s="91"/>
      <c r="I10" s="91"/>
      <c r="J10" s="91"/>
    </row>
    <row r="11" spans="1:11" s="91" customFormat="1" ht="39.75" customHeight="1" x14ac:dyDescent="0.25">
      <c r="A11" s="94" t="s">
        <v>164</v>
      </c>
      <c r="B11" s="116">
        <f>B10/'6'!B9*100</f>
        <v>66.749105851913853</v>
      </c>
      <c r="C11" s="116">
        <f>C10/'6'!C9*100</f>
        <v>63.418655455257408</v>
      </c>
      <c r="D11" s="226" t="s">
        <v>152</v>
      </c>
      <c r="E11" s="226"/>
      <c r="F11" s="114"/>
      <c r="G11" s="115"/>
      <c r="I11" s="117"/>
    </row>
    <row r="12" spans="1:11" s="92" customFormat="1" ht="42" customHeight="1" x14ac:dyDescent="0.25">
      <c r="A12" s="125" t="s">
        <v>165</v>
      </c>
      <c r="B12" s="95">
        <v>8093</v>
      </c>
      <c r="C12" s="95">
        <v>8153</v>
      </c>
      <c r="D12" s="96">
        <f>ROUND(C12/B12*100,1)</f>
        <v>100.7</v>
      </c>
      <c r="E12" s="97">
        <f>C12-B12</f>
        <v>60</v>
      </c>
      <c r="F12" s="91"/>
      <c r="G12" s="91"/>
      <c r="H12" s="91"/>
      <c r="I12" s="91"/>
      <c r="J12" s="91"/>
    </row>
    <row r="13" spans="1:11" s="126" customFormat="1" ht="43.5" customHeight="1" x14ac:dyDescent="0.25">
      <c r="A13" s="125" t="s">
        <v>166</v>
      </c>
      <c r="B13" s="108">
        <v>31</v>
      </c>
      <c r="C13" s="108">
        <v>41</v>
      </c>
      <c r="D13" s="96">
        <f>ROUND(C13/B13*100,1)</f>
        <v>132.30000000000001</v>
      </c>
      <c r="E13" s="98">
        <f>C13-B13</f>
        <v>10</v>
      </c>
    </row>
    <row r="14" spans="1:11" s="126" customFormat="1" ht="43.5" customHeight="1" x14ac:dyDescent="0.25">
      <c r="A14" s="94" t="s">
        <v>167</v>
      </c>
      <c r="B14" s="95">
        <v>453</v>
      </c>
      <c r="C14" s="95">
        <v>289</v>
      </c>
      <c r="D14" s="96">
        <f>ROUND(C14/B14*100,1)</f>
        <v>63.8</v>
      </c>
      <c r="E14" s="98">
        <f>C14-B14</f>
        <v>-164</v>
      </c>
    </row>
    <row r="15" spans="1:11" s="92" customFormat="1" ht="29.25" customHeight="1" x14ac:dyDescent="0.35">
      <c r="A15" s="94" t="s">
        <v>168</v>
      </c>
      <c r="B15" s="95">
        <f>'7'!Y10</f>
        <v>2512</v>
      </c>
      <c r="C15" s="95">
        <f>'7'!Z10</f>
        <v>3079</v>
      </c>
      <c r="D15" s="96">
        <f t="shared" ref="D15:D23" si="0">ROUND(C15/B15*100,1)</f>
        <v>122.6</v>
      </c>
      <c r="E15" s="98">
        <f>C15-B15</f>
        <v>567</v>
      </c>
      <c r="F15" s="91"/>
      <c r="G15" s="91"/>
      <c r="H15" s="91"/>
      <c r="I15" s="127"/>
      <c r="J15" s="127"/>
      <c r="K15" s="128"/>
    </row>
    <row r="16" spans="1:11" s="91" customFormat="1" ht="24.75" customHeight="1" x14ac:dyDescent="0.25">
      <c r="A16" s="94" t="s">
        <v>169</v>
      </c>
      <c r="B16" s="95">
        <v>545</v>
      </c>
      <c r="C16" s="95">
        <v>1312</v>
      </c>
      <c r="D16" s="96" t="s">
        <v>128</v>
      </c>
      <c r="E16" s="98">
        <f>C16-B16</f>
        <v>767</v>
      </c>
    </row>
    <row r="17" spans="1:10" s="91" customFormat="1" ht="30" customHeight="1" x14ac:dyDescent="0.25">
      <c r="A17" s="94" t="s">
        <v>170</v>
      </c>
      <c r="B17" s="95">
        <v>53</v>
      </c>
      <c r="C17" s="95">
        <v>104</v>
      </c>
      <c r="D17" s="96" t="s">
        <v>127</v>
      </c>
      <c r="E17" s="98">
        <f t="shared" ref="E17:E23" si="1">C17-B17</f>
        <v>51</v>
      </c>
    </row>
    <row r="18" spans="1:10" s="92" customFormat="1" ht="40.5" customHeight="1" x14ac:dyDescent="0.25">
      <c r="A18" s="94" t="s">
        <v>171</v>
      </c>
      <c r="B18" s="95">
        <f>'7'!AO10</f>
        <v>2910</v>
      </c>
      <c r="C18" s="95">
        <f>'7'!AP10</f>
        <v>3085</v>
      </c>
      <c r="D18" s="96">
        <f t="shared" si="0"/>
        <v>106</v>
      </c>
      <c r="E18" s="98">
        <f t="shared" si="1"/>
        <v>175</v>
      </c>
      <c r="F18" s="91"/>
      <c r="G18" s="91"/>
      <c r="H18" s="91"/>
      <c r="I18" s="91"/>
      <c r="J18" s="91"/>
    </row>
    <row r="19" spans="1:10" s="91" customFormat="1" ht="40.5" customHeight="1" x14ac:dyDescent="0.25">
      <c r="A19" s="94" t="s">
        <v>172</v>
      </c>
      <c r="B19" s="95">
        <f>'7'!AC10</f>
        <v>86759</v>
      </c>
      <c r="C19" s="95">
        <f>'7'!AD10</f>
        <v>87190</v>
      </c>
      <c r="D19" s="96">
        <f t="shared" si="0"/>
        <v>100.5</v>
      </c>
      <c r="E19" s="98">
        <f t="shared" si="1"/>
        <v>431</v>
      </c>
    </row>
    <row r="20" spans="1:10" s="91" customFormat="1" ht="25.5" customHeight="1" x14ac:dyDescent="0.25">
      <c r="A20" s="94" t="s">
        <v>156</v>
      </c>
      <c r="B20" s="95">
        <v>21737</v>
      </c>
      <c r="C20" s="95">
        <v>22007</v>
      </c>
      <c r="D20" s="96">
        <f t="shared" si="0"/>
        <v>101.2</v>
      </c>
      <c r="E20" s="98">
        <f t="shared" si="1"/>
        <v>270</v>
      </c>
    </row>
    <row r="21" spans="1:10" s="92" customFormat="1" ht="37.5" customHeight="1" x14ac:dyDescent="0.25">
      <c r="A21" s="94" t="s">
        <v>173</v>
      </c>
      <c r="B21" s="95">
        <f>'7'!AS10</f>
        <v>6950</v>
      </c>
      <c r="C21" s="95">
        <f>'7'!AT10</f>
        <v>6671</v>
      </c>
      <c r="D21" s="96">
        <f t="shared" si="0"/>
        <v>96</v>
      </c>
      <c r="E21" s="98">
        <f t="shared" si="1"/>
        <v>-279</v>
      </c>
      <c r="F21" s="100"/>
      <c r="G21" s="91"/>
      <c r="H21" s="91"/>
      <c r="I21" s="91"/>
      <c r="J21" s="91"/>
    </row>
    <row r="22" spans="1:10" s="92" customFormat="1" ht="28.5" customHeight="1" x14ac:dyDescent="0.25">
      <c r="A22" s="94" t="s">
        <v>174</v>
      </c>
      <c r="B22" s="108">
        <f>'7'!AW10</f>
        <v>40160</v>
      </c>
      <c r="C22" s="108">
        <f>'7'!AX10</f>
        <v>38532</v>
      </c>
      <c r="D22" s="96">
        <f t="shared" si="0"/>
        <v>95.9</v>
      </c>
      <c r="E22" s="98">
        <f t="shared" si="1"/>
        <v>-1628</v>
      </c>
      <c r="F22" s="100"/>
      <c r="G22" s="91"/>
      <c r="H22" s="91"/>
      <c r="I22" s="91"/>
      <c r="J22" s="91"/>
    </row>
    <row r="23" spans="1:10" s="91" customFormat="1" ht="21" customHeight="1" x14ac:dyDescent="0.25">
      <c r="A23" s="109" t="s">
        <v>175</v>
      </c>
      <c r="B23" s="110">
        <v>39118</v>
      </c>
      <c r="C23" s="110">
        <v>37317</v>
      </c>
      <c r="D23" s="111">
        <f t="shared" si="0"/>
        <v>95.4</v>
      </c>
      <c r="E23" s="112">
        <f t="shared" si="1"/>
        <v>-1801</v>
      </c>
      <c r="F23" s="100"/>
    </row>
    <row r="24" spans="1:10" s="92" customFormat="1" ht="3.6" hidden="1" customHeight="1" x14ac:dyDescent="0.2">
      <c r="A24" s="227" t="s">
        <v>62</v>
      </c>
      <c r="B24" s="228"/>
      <c r="C24" s="228"/>
      <c r="D24" s="228"/>
      <c r="E24" s="229"/>
      <c r="F24" s="91"/>
      <c r="G24" s="91"/>
      <c r="H24" s="91"/>
      <c r="I24" s="91"/>
      <c r="J24" s="91"/>
    </row>
    <row r="25" spans="1:10" s="92" customFormat="1" ht="21.6" customHeight="1" x14ac:dyDescent="0.25">
      <c r="A25" s="230"/>
      <c r="B25" s="231"/>
      <c r="C25" s="231"/>
      <c r="D25" s="231"/>
      <c r="E25" s="232"/>
      <c r="F25" s="91"/>
      <c r="G25" s="91"/>
      <c r="H25" s="91"/>
      <c r="I25" s="91"/>
      <c r="J25" s="91"/>
    </row>
    <row r="26" spans="1:10" s="92" customFormat="1" ht="15.75" customHeight="1" x14ac:dyDescent="0.25">
      <c r="A26" s="233" t="s">
        <v>0</v>
      </c>
      <c r="B26" s="233" t="s">
        <v>133</v>
      </c>
      <c r="C26" s="233" t="s">
        <v>134</v>
      </c>
      <c r="D26" s="234" t="s">
        <v>1</v>
      </c>
      <c r="E26" s="235"/>
      <c r="F26" s="91"/>
      <c r="G26" s="91"/>
      <c r="H26" s="91"/>
      <c r="I26" s="91"/>
      <c r="J26" s="91"/>
    </row>
    <row r="27" spans="1:10" s="92" customFormat="1" ht="39.75" customHeight="1" x14ac:dyDescent="0.25">
      <c r="A27" s="233"/>
      <c r="B27" s="233"/>
      <c r="C27" s="233"/>
      <c r="D27" s="93" t="s">
        <v>2</v>
      </c>
      <c r="E27" s="159" t="s">
        <v>67</v>
      </c>
      <c r="F27" s="91"/>
      <c r="G27" s="91"/>
      <c r="H27" s="91"/>
      <c r="I27" s="91"/>
      <c r="J27" s="91"/>
    </row>
    <row r="28" spans="1:10" s="92" customFormat="1" ht="22.2" customHeight="1" x14ac:dyDescent="0.25">
      <c r="A28" s="184" t="s">
        <v>159</v>
      </c>
      <c r="B28" s="193">
        <f>'7'!BA10</f>
        <v>12649</v>
      </c>
      <c r="C28" s="193">
        <f>'7'!BB10</f>
        <v>12268</v>
      </c>
      <c r="D28" s="96">
        <f t="shared" ref="D28" si="2">ROUND(C28/B28*100,1)</f>
        <v>97</v>
      </c>
      <c r="E28" s="97">
        <f t="shared" ref="E28" si="3">C28-B28</f>
        <v>-381</v>
      </c>
      <c r="F28" s="91"/>
      <c r="G28" s="91"/>
      <c r="H28" s="91"/>
      <c r="I28" s="91"/>
      <c r="J28" s="91"/>
    </row>
    <row r="29" spans="1:10" s="92" customFormat="1" ht="24" customHeight="1" x14ac:dyDescent="0.25">
      <c r="A29" s="94" t="s">
        <v>155</v>
      </c>
      <c r="B29" s="95">
        <f>'7'!BE10</f>
        <v>8026</v>
      </c>
      <c r="C29" s="95">
        <f>'7'!BF10</f>
        <v>7887</v>
      </c>
      <c r="D29" s="96">
        <f t="shared" ref="D29:D33" si="4">ROUND(C29/B29*100,1)</f>
        <v>98.3</v>
      </c>
      <c r="E29" s="97">
        <f t="shared" ref="E29:E33" si="5">C29-B29</f>
        <v>-139</v>
      </c>
      <c r="F29" s="91"/>
      <c r="G29" s="91"/>
      <c r="H29" s="91"/>
      <c r="I29" s="91"/>
      <c r="J29" s="91"/>
    </row>
    <row r="30" spans="1:10" s="92" customFormat="1" ht="24" customHeight="1" x14ac:dyDescent="0.25">
      <c r="A30" s="94" t="s">
        <v>156</v>
      </c>
      <c r="B30" s="95">
        <f>'7'!BI10</f>
        <v>6583</v>
      </c>
      <c r="C30" s="95">
        <f>'7'!BJ10</f>
        <v>6716</v>
      </c>
      <c r="D30" s="96">
        <f t="shared" si="4"/>
        <v>102</v>
      </c>
      <c r="E30" s="98">
        <f t="shared" si="5"/>
        <v>133</v>
      </c>
      <c r="F30" s="91"/>
      <c r="G30" s="91"/>
      <c r="H30" s="91"/>
      <c r="I30" s="91"/>
      <c r="J30" s="91"/>
    </row>
    <row r="31" spans="1:10" s="91" customFormat="1" ht="27.6" customHeight="1" x14ac:dyDescent="0.25">
      <c r="A31" s="94" t="s">
        <v>158</v>
      </c>
      <c r="B31" s="95">
        <f>'7'!BM10</f>
        <v>2174</v>
      </c>
      <c r="C31" s="95">
        <f>'7'!BN10</f>
        <v>2933</v>
      </c>
      <c r="D31" s="96">
        <f t="shared" si="4"/>
        <v>134.9</v>
      </c>
      <c r="E31" s="99">
        <f t="shared" si="5"/>
        <v>759</v>
      </c>
      <c r="F31" s="100"/>
    </row>
    <row r="32" spans="1:10" s="91" customFormat="1" ht="26.25" customHeight="1" x14ac:dyDescent="0.25">
      <c r="A32" s="101" t="s">
        <v>157</v>
      </c>
      <c r="B32" s="102">
        <f>'7'!BP10</f>
        <v>2438</v>
      </c>
      <c r="C32" s="102">
        <f>'7'!BQ10</f>
        <v>1424</v>
      </c>
      <c r="D32" s="96">
        <f t="shared" si="4"/>
        <v>58.4</v>
      </c>
      <c r="E32" s="103">
        <f t="shared" si="5"/>
        <v>-1014</v>
      </c>
      <c r="J32" s="104"/>
    </row>
    <row r="33" spans="1:10" s="91" customFormat="1" ht="27" customHeight="1" x14ac:dyDescent="0.25">
      <c r="A33" s="105" t="s">
        <v>69</v>
      </c>
      <c r="B33" s="102">
        <f>'7'!BT10</f>
        <v>5190.78</v>
      </c>
      <c r="C33" s="102">
        <f>'7'!BU10</f>
        <v>5909.5</v>
      </c>
      <c r="D33" s="106">
        <f t="shared" si="4"/>
        <v>113.8</v>
      </c>
      <c r="E33" s="95">
        <f t="shared" si="5"/>
        <v>718.72000000000025</v>
      </c>
      <c r="J33" s="104"/>
    </row>
    <row r="34" spans="1:10" ht="18" customHeight="1" x14ac:dyDescent="0.25">
      <c r="A34" s="33"/>
      <c r="B34" s="33"/>
      <c r="C34" s="33"/>
      <c r="D34" s="33"/>
      <c r="E34" s="33"/>
    </row>
    <row r="35" spans="1:10" ht="18" x14ac:dyDescent="0.35">
      <c r="B35" s="35"/>
    </row>
  </sheetData>
  <mergeCells count="14">
    <mergeCell ref="G3:J3"/>
    <mergeCell ref="A4:A5"/>
    <mergeCell ref="B4:B5"/>
    <mergeCell ref="C4:C5"/>
    <mergeCell ref="D4:E4"/>
    <mergeCell ref="A3:E3"/>
    <mergeCell ref="C1:E1"/>
    <mergeCell ref="A2:E2"/>
    <mergeCell ref="D11:E11"/>
    <mergeCell ref="A24:E25"/>
    <mergeCell ref="A26:A27"/>
    <mergeCell ref="B26:B27"/>
    <mergeCell ref="C26:C27"/>
    <mergeCell ref="D26:E26"/>
  </mergeCells>
  <printOptions horizontalCentered="1"/>
  <pageMargins left="0.19685039370078741" right="0" top="0.39370078740157483" bottom="0" header="0" footer="0"/>
  <pageSetup paperSize="9" scale="73" orientation="portrait" r:id="rId1"/>
  <headerFooter alignWithMargins="0"/>
  <ignoredErrors>
    <ignoredError sqref="B22:C22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138"/>
  <sheetViews>
    <sheetView tabSelected="1" topLeftCell="A2" zoomScaleNormal="100" zoomScaleSheetLayoutView="78" workbookViewId="0">
      <selection activeCell="B34" sqref="B34"/>
    </sheetView>
  </sheetViews>
  <sheetFormatPr defaultColWidth="9.109375" defaultRowHeight="13.2" x14ac:dyDescent="0.25"/>
  <cols>
    <col min="1" max="1" width="34.21875" style="24" customWidth="1"/>
    <col min="2" max="7" width="7.77734375" style="24" customWidth="1"/>
    <col min="8" max="8" width="6.5546875" style="24" customWidth="1"/>
    <col min="9" max="9" width="7.44140625" style="24" customWidth="1"/>
    <col min="10" max="11" width="7.33203125" style="24" customWidth="1"/>
    <col min="12" max="12" width="7" style="24" customWidth="1"/>
    <col min="13" max="13" width="8.109375" style="24" customWidth="1"/>
    <col min="14" max="14" width="7.44140625" style="24" customWidth="1"/>
    <col min="15" max="15" width="7.88671875" style="24" customWidth="1"/>
    <col min="16" max="16" width="7.44140625" style="24" customWidth="1"/>
    <col min="17" max="17" width="7" style="24" customWidth="1"/>
    <col min="18" max="18" width="7.44140625" style="24" customWidth="1"/>
    <col min="19" max="19" width="7.21875" style="24" customWidth="1"/>
    <col min="20" max="20" width="7.5546875" style="24" customWidth="1"/>
    <col min="21" max="21" width="6.88671875" style="24" customWidth="1"/>
    <col min="22" max="23" width="7" style="24" customWidth="1"/>
    <col min="24" max="24" width="7.109375" style="24" customWidth="1"/>
    <col min="25" max="25" width="6.6640625" style="24" customWidth="1"/>
    <col min="26" max="26" width="6.21875" style="24" customWidth="1"/>
    <col min="27" max="27" width="7" style="24" customWidth="1"/>
    <col min="28" max="28" width="6.21875" style="24" customWidth="1"/>
    <col min="29" max="29" width="7.44140625" style="24" customWidth="1"/>
    <col min="30" max="30" width="7.5546875" style="24" customWidth="1"/>
    <col min="31" max="31" width="6.44140625" style="24" customWidth="1"/>
    <col min="32" max="32" width="7.109375" style="24" customWidth="1"/>
    <col min="33" max="33" width="7.6640625" style="24" customWidth="1"/>
    <col min="34" max="34" width="7.21875" style="24" customWidth="1"/>
    <col min="35" max="35" width="6.33203125" style="24" customWidth="1"/>
    <col min="36" max="36" width="7.44140625" style="24" customWidth="1"/>
    <col min="37" max="37" width="8.33203125" style="24" customWidth="1"/>
    <col min="38" max="38" width="8.6640625" style="24" customWidth="1"/>
    <col min="39" max="39" width="6.6640625" style="24" customWidth="1"/>
    <col min="40" max="40" width="7.21875" style="24" customWidth="1"/>
    <col min="41" max="41" width="6.77734375" style="24" customWidth="1"/>
    <col min="42" max="42" width="6.88671875" style="24" customWidth="1"/>
    <col min="43" max="43" width="7.21875" style="24" customWidth="1"/>
    <col min="44" max="44" width="5.88671875" style="24" customWidth="1"/>
    <col min="45" max="45" width="6.6640625" style="24" customWidth="1"/>
    <col min="46" max="46" width="6.5546875" style="24" customWidth="1"/>
    <col min="47" max="48" width="6.33203125" style="24" customWidth="1"/>
    <col min="49" max="49" width="7.21875" style="24" customWidth="1"/>
    <col min="50" max="50" width="7.6640625" style="24" customWidth="1"/>
    <col min="51" max="51" width="5.88671875" style="24" customWidth="1"/>
    <col min="52" max="52" width="7.109375" style="24" customWidth="1"/>
    <col min="53" max="56" width="7.44140625" style="24" customWidth="1"/>
    <col min="57" max="57" width="6.88671875" style="24" customWidth="1"/>
    <col min="58" max="58" width="7" style="24" customWidth="1"/>
    <col min="59" max="59" width="6" style="24" customWidth="1"/>
    <col min="60" max="60" width="8" style="24" customWidth="1"/>
    <col min="61" max="62" width="6.88671875" style="24" customWidth="1"/>
    <col min="63" max="63" width="6.44140625" style="24" customWidth="1"/>
    <col min="64" max="64" width="7.88671875" style="24" customWidth="1"/>
    <col min="65" max="67" width="7.109375" style="24" customWidth="1"/>
    <col min="68" max="68" width="6.6640625" style="24" customWidth="1"/>
    <col min="69" max="69" width="6.88671875" style="24" customWidth="1"/>
    <col min="70" max="70" width="7.21875" style="24" customWidth="1"/>
    <col min="71" max="71" width="8" style="24" customWidth="1"/>
    <col min="72" max="72" width="6.33203125" style="24" customWidth="1"/>
    <col min="73" max="73" width="7.109375" style="24" customWidth="1"/>
    <col min="74" max="74" width="6.77734375" style="24" customWidth="1"/>
    <col min="75" max="75" width="7" style="24" customWidth="1"/>
    <col min="76" max="16384" width="9.109375" style="1"/>
  </cols>
  <sheetData>
    <row r="1" spans="1:75" s="157" customFormat="1" ht="18" x14ac:dyDescent="0.35">
      <c r="A1" s="156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204" t="s">
        <v>153</v>
      </c>
      <c r="S1" s="252"/>
      <c r="T1" s="252"/>
      <c r="U1" s="252"/>
      <c r="V1" s="188"/>
      <c r="W1" s="188"/>
      <c r="X1" s="188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6"/>
      <c r="BB1" s="156"/>
      <c r="BC1" s="156"/>
      <c r="BD1" s="156"/>
      <c r="BE1" s="156"/>
      <c r="BF1" s="156"/>
      <c r="BG1" s="156"/>
      <c r="BH1" s="156"/>
      <c r="BI1" s="156"/>
      <c r="BJ1" s="156"/>
      <c r="BK1" s="156"/>
      <c r="BL1" s="156"/>
      <c r="BM1" s="156"/>
      <c r="BN1" s="156"/>
      <c r="BO1" s="156"/>
      <c r="BP1" s="156"/>
      <c r="BQ1" s="156"/>
      <c r="BR1" s="156"/>
      <c r="BS1" s="156"/>
      <c r="BT1" s="156"/>
      <c r="BU1" s="156"/>
      <c r="BV1" s="156"/>
      <c r="BW1" s="156"/>
    </row>
    <row r="2" spans="1:75" s="24" customFormat="1" ht="21.75" customHeight="1" x14ac:dyDescent="0.4">
      <c r="A2" s="258" t="s">
        <v>72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182"/>
      <c r="W2" s="182"/>
      <c r="X2" s="182"/>
      <c r="Y2" s="182"/>
      <c r="Z2" s="182"/>
      <c r="AA2" s="182"/>
      <c r="AB2" s="182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4"/>
      <c r="AT2" s="84"/>
      <c r="AU2" s="84"/>
      <c r="AV2" s="84"/>
      <c r="AW2" s="84"/>
      <c r="AX2" s="84"/>
      <c r="AY2" s="84"/>
      <c r="BE2" s="90"/>
      <c r="BG2" s="90"/>
      <c r="BH2" s="90"/>
      <c r="BJ2" s="85"/>
      <c r="BO2" s="85"/>
    </row>
    <row r="3" spans="1:75" s="24" customFormat="1" ht="21.75" customHeight="1" x14ac:dyDescent="0.4">
      <c r="A3" s="260" t="s">
        <v>135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183"/>
      <c r="W3" s="183"/>
      <c r="X3" s="183"/>
      <c r="Y3" s="183"/>
      <c r="Z3" s="183"/>
      <c r="AA3" s="183"/>
      <c r="AB3" s="183"/>
      <c r="AC3" s="88"/>
      <c r="AD3" s="88"/>
      <c r="AE3" s="88"/>
      <c r="AF3" s="88"/>
      <c r="AG3" s="88"/>
      <c r="AH3" s="88"/>
      <c r="AI3" s="88"/>
      <c r="AJ3" s="88"/>
      <c r="AK3" s="88"/>
      <c r="AL3" s="88"/>
      <c r="AN3" s="85" t="s">
        <v>3</v>
      </c>
      <c r="AO3" s="88"/>
      <c r="AP3" s="88"/>
      <c r="AQ3" s="88"/>
      <c r="AR3" s="88"/>
      <c r="AS3" s="85"/>
      <c r="AT3" s="86"/>
      <c r="AV3" s="86"/>
      <c r="AW3" s="86"/>
      <c r="AY3" s="86"/>
      <c r="AZ3" s="86"/>
      <c r="BA3" s="86"/>
      <c r="BB3" s="86"/>
      <c r="BC3" s="86"/>
      <c r="BD3" s="86"/>
      <c r="BE3" s="22"/>
      <c r="BF3" s="22"/>
      <c r="BG3" s="22"/>
      <c r="BH3" s="85" t="s">
        <v>3</v>
      </c>
      <c r="BI3" s="22"/>
      <c r="BJ3" s="85"/>
      <c r="BM3" s="85"/>
    </row>
    <row r="4" spans="1:75" ht="17.25" customHeight="1" x14ac:dyDescent="0.25">
      <c r="A4" s="288" t="s">
        <v>71</v>
      </c>
      <c r="B4" s="253" t="s">
        <v>193</v>
      </c>
      <c r="C4" s="253"/>
      <c r="D4" s="253"/>
      <c r="E4" s="253"/>
      <c r="F4" s="253" t="s">
        <v>192</v>
      </c>
      <c r="G4" s="253"/>
      <c r="H4" s="253"/>
      <c r="I4" s="253"/>
      <c r="J4" s="253" t="s">
        <v>76</v>
      </c>
      <c r="K4" s="292"/>
      <c r="L4" s="292"/>
      <c r="M4" s="292"/>
      <c r="N4" s="271" t="s">
        <v>4</v>
      </c>
      <c r="O4" s="272"/>
      <c r="P4" s="272"/>
      <c r="Q4" s="278"/>
      <c r="R4" s="271" t="s">
        <v>57</v>
      </c>
      <c r="S4" s="272"/>
      <c r="T4" s="272"/>
      <c r="U4" s="278"/>
      <c r="V4" s="271" t="s">
        <v>74</v>
      </c>
      <c r="W4" s="272"/>
      <c r="X4" s="278"/>
      <c r="Y4" s="271" t="s">
        <v>5</v>
      </c>
      <c r="Z4" s="272"/>
      <c r="AA4" s="272"/>
      <c r="AB4" s="278"/>
      <c r="AC4" s="271" t="s">
        <v>111</v>
      </c>
      <c r="AD4" s="272"/>
      <c r="AE4" s="272"/>
      <c r="AF4" s="278"/>
      <c r="AG4" s="275" t="s">
        <v>58</v>
      </c>
      <c r="AH4" s="276"/>
      <c r="AI4" s="276"/>
      <c r="AJ4" s="276"/>
      <c r="AK4" s="276"/>
      <c r="AL4" s="276"/>
      <c r="AM4" s="276"/>
      <c r="AN4" s="277"/>
      <c r="AO4" s="271" t="s">
        <v>6</v>
      </c>
      <c r="AP4" s="272"/>
      <c r="AQ4" s="272"/>
      <c r="AR4" s="278"/>
      <c r="AS4" s="283" t="s">
        <v>7</v>
      </c>
      <c r="AT4" s="283"/>
      <c r="AU4" s="283"/>
      <c r="AV4" s="283"/>
      <c r="AW4" s="253" t="s">
        <v>8</v>
      </c>
      <c r="AX4" s="253"/>
      <c r="AY4" s="253"/>
      <c r="AZ4" s="253"/>
      <c r="BA4" s="239" t="s">
        <v>195</v>
      </c>
      <c r="BB4" s="240"/>
      <c r="BC4" s="240"/>
      <c r="BD4" s="241"/>
      <c r="BE4" s="239" t="s">
        <v>194</v>
      </c>
      <c r="BF4" s="240"/>
      <c r="BG4" s="240"/>
      <c r="BH4" s="241"/>
      <c r="BI4" s="253" t="s">
        <v>9</v>
      </c>
      <c r="BJ4" s="253"/>
      <c r="BK4" s="253"/>
      <c r="BL4" s="253"/>
      <c r="BM4" s="262" t="s">
        <v>154</v>
      </c>
      <c r="BN4" s="263"/>
      <c r="BO4" s="264"/>
      <c r="BP4" s="271" t="s">
        <v>68</v>
      </c>
      <c r="BQ4" s="272"/>
      <c r="BR4" s="272"/>
      <c r="BS4" s="272"/>
      <c r="BT4" s="253" t="s">
        <v>69</v>
      </c>
      <c r="BU4" s="253"/>
      <c r="BV4" s="253"/>
      <c r="BW4" s="253"/>
    </row>
    <row r="5" spans="1:75" ht="38.25" customHeight="1" x14ac:dyDescent="0.25">
      <c r="A5" s="289"/>
      <c r="B5" s="253"/>
      <c r="C5" s="253"/>
      <c r="D5" s="253"/>
      <c r="E5" s="253"/>
      <c r="F5" s="253"/>
      <c r="G5" s="253"/>
      <c r="H5" s="253"/>
      <c r="I5" s="253"/>
      <c r="J5" s="280" t="s">
        <v>77</v>
      </c>
      <c r="K5" s="293"/>
      <c r="L5" s="293"/>
      <c r="M5" s="294"/>
      <c r="N5" s="280"/>
      <c r="O5" s="281"/>
      <c r="P5" s="281"/>
      <c r="Q5" s="282"/>
      <c r="R5" s="280"/>
      <c r="S5" s="281"/>
      <c r="T5" s="281"/>
      <c r="U5" s="282"/>
      <c r="V5" s="280"/>
      <c r="W5" s="281"/>
      <c r="X5" s="282"/>
      <c r="Y5" s="280"/>
      <c r="Z5" s="281"/>
      <c r="AA5" s="281"/>
      <c r="AB5" s="282"/>
      <c r="AC5" s="280"/>
      <c r="AD5" s="281"/>
      <c r="AE5" s="281"/>
      <c r="AF5" s="282"/>
      <c r="AG5" s="277" t="s">
        <v>112</v>
      </c>
      <c r="AH5" s="253"/>
      <c r="AI5" s="253"/>
      <c r="AJ5" s="253"/>
      <c r="AK5" s="271" t="s">
        <v>59</v>
      </c>
      <c r="AL5" s="272"/>
      <c r="AM5" s="272"/>
      <c r="AN5" s="278"/>
      <c r="AO5" s="280"/>
      <c r="AP5" s="281"/>
      <c r="AQ5" s="281"/>
      <c r="AR5" s="282"/>
      <c r="AS5" s="283"/>
      <c r="AT5" s="283"/>
      <c r="AU5" s="283"/>
      <c r="AV5" s="283"/>
      <c r="AW5" s="253"/>
      <c r="AX5" s="253"/>
      <c r="AY5" s="253"/>
      <c r="AZ5" s="253"/>
      <c r="BA5" s="242"/>
      <c r="BB5" s="243"/>
      <c r="BC5" s="243"/>
      <c r="BD5" s="244"/>
      <c r="BE5" s="242"/>
      <c r="BF5" s="243"/>
      <c r="BG5" s="243"/>
      <c r="BH5" s="244"/>
      <c r="BI5" s="253"/>
      <c r="BJ5" s="253"/>
      <c r="BK5" s="253"/>
      <c r="BL5" s="253"/>
      <c r="BM5" s="265"/>
      <c r="BN5" s="266"/>
      <c r="BO5" s="267"/>
      <c r="BP5" s="273"/>
      <c r="BQ5" s="274"/>
      <c r="BR5" s="274"/>
      <c r="BS5" s="274"/>
      <c r="BT5" s="253"/>
      <c r="BU5" s="253"/>
      <c r="BV5" s="253"/>
      <c r="BW5" s="253"/>
    </row>
    <row r="6" spans="1:75" ht="33" customHeight="1" x14ac:dyDescent="0.25">
      <c r="A6" s="289"/>
      <c r="B6" s="253"/>
      <c r="C6" s="253"/>
      <c r="D6" s="253"/>
      <c r="E6" s="253"/>
      <c r="F6" s="291"/>
      <c r="G6" s="291"/>
      <c r="H6" s="291"/>
      <c r="I6" s="291"/>
      <c r="J6" s="295"/>
      <c r="K6" s="296"/>
      <c r="L6" s="296"/>
      <c r="M6" s="297"/>
      <c r="N6" s="273"/>
      <c r="O6" s="274"/>
      <c r="P6" s="274"/>
      <c r="Q6" s="279"/>
      <c r="R6" s="273"/>
      <c r="S6" s="274"/>
      <c r="T6" s="274"/>
      <c r="U6" s="279"/>
      <c r="V6" s="273"/>
      <c r="W6" s="274"/>
      <c r="X6" s="279"/>
      <c r="Y6" s="273"/>
      <c r="Z6" s="274"/>
      <c r="AA6" s="274"/>
      <c r="AB6" s="279"/>
      <c r="AC6" s="273"/>
      <c r="AD6" s="274"/>
      <c r="AE6" s="274"/>
      <c r="AF6" s="279"/>
      <c r="AG6" s="277"/>
      <c r="AH6" s="253"/>
      <c r="AI6" s="253"/>
      <c r="AJ6" s="253"/>
      <c r="AK6" s="273"/>
      <c r="AL6" s="274"/>
      <c r="AM6" s="274"/>
      <c r="AN6" s="279"/>
      <c r="AO6" s="273"/>
      <c r="AP6" s="274"/>
      <c r="AQ6" s="274"/>
      <c r="AR6" s="279"/>
      <c r="AS6" s="283"/>
      <c r="AT6" s="283"/>
      <c r="AU6" s="283"/>
      <c r="AV6" s="283"/>
      <c r="AW6" s="253"/>
      <c r="AX6" s="253"/>
      <c r="AY6" s="253"/>
      <c r="AZ6" s="253"/>
      <c r="BA6" s="245"/>
      <c r="BB6" s="246"/>
      <c r="BC6" s="246"/>
      <c r="BD6" s="247"/>
      <c r="BE6" s="245"/>
      <c r="BF6" s="246"/>
      <c r="BG6" s="246"/>
      <c r="BH6" s="247"/>
      <c r="BI6" s="253"/>
      <c r="BJ6" s="253"/>
      <c r="BK6" s="253"/>
      <c r="BL6" s="253"/>
      <c r="BM6" s="268"/>
      <c r="BN6" s="269"/>
      <c r="BO6" s="270"/>
      <c r="BP6" s="275" t="s">
        <v>70</v>
      </c>
      <c r="BQ6" s="276"/>
      <c r="BR6" s="276"/>
      <c r="BS6" s="277"/>
      <c r="BT6" s="253"/>
      <c r="BU6" s="253"/>
      <c r="BV6" s="253"/>
      <c r="BW6" s="253"/>
    </row>
    <row r="7" spans="1:75" ht="35.25" customHeight="1" x14ac:dyDescent="0.25">
      <c r="A7" s="289"/>
      <c r="B7" s="254">
        <v>2018</v>
      </c>
      <c r="C7" s="255">
        <v>2019</v>
      </c>
      <c r="D7" s="257" t="s">
        <v>10</v>
      </c>
      <c r="E7" s="257"/>
      <c r="F7" s="254">
        <v>2018</v>
      </c>
      <c r="G7" s="255">
        <v>2019</v>
      </c>
      <c r="H7" s="257" t="s">
        <v>10</v>
      </c>
      <c r="I7" s="257"/>
      <c r="J7" s="254">
        <v>2018</v>
      </c>
      <c r="K7" s="255">
        <v>2019</v>
      </c>
      <c r="L7" s="257" t="s">
        <v>10</v>
      </c>
      <c r="M7" s="257"/>
      <c r="N7" s="254">
        <v>2018</v>
      </c>
      <c r="O7" s="255">
        <v>2019</v>
      </c>
      <c r="P7" s="286" t="s">
        <v>10</v>
      </c>
      <c r="Q7" s="287"/>
      <c r="R7" s="254">
        <v>2018</v>
      </c>
      <c r="S7" s="255">
        <v>2019</v>
      </c>
      <c r="T7" s="257" t="s">
        <v>10</v>
      </c>
      <c r="U7" s="257"/>
      <c r="V7" s="254">
        <v>2018</v>
      </c>
      <c r="W7" s="255">
        <v>2019</v>
      </c>
      <c r="X7" s="284" t="s">
        <v>75</v>
      </c>
      <c r="Y7" s="254">
        <v>2018</v>
      </c>
      <c r="Z7" s="255">
        <v>2019</v>
      </c>
      <c r="AA7" s="257" t="s">
        <v>10</v>
      </c>
      <c r="AB7" s="257"/>
      <c r="AC7" s="254">
        <v>2018</v>
      </c>
      <c r="AD7" s="255">
        <v>2019</v>
      </c>
      <c r="AE7" s="257" t="s">
        <v>10</v>
      </c>
      <c r="AF7" s="257"/>
      <c r="AG7" s="254">
        <v>2018</v>
      </c>
      <c r="AH7" s="255">
        <v>2019</v>
      </c>
      <c r="AI7" s="257" t="s">
        <v>10</v>
      </c>
      <c r="AJ7" s="257"/>
      <c r="AK7" s="254">
        <v>2018</v>
      </c>
      <c r="AL7" s="255">
        <v>2019</v>
      </c>
      <c r="AM7" s="257" t="s">
        <v>10</v>
      </c>
      <c r="AN7" s="257"/>
      <c r="AO7" s="254">
        <v>2018</v>
      </c>
      <c r="AP7" s="255">
        <v>2019</v>
      </c>
      <c r="AQ7" s="257" t="s">
        <v>10</v>
      </c>
      <c r="AR7" s="257"/>
      <c r="AS7" s="254">
        <v>2018</v>
      </c>
      <c r="AT7" s="255">
        <v>2019</v>
      </c>
      <c r="AU7" s="257" t="s">
        <v>10</v>
      </c>
      <c r="AV7" s="257"/>
      <c r="AW7" s="257" t="s">
        <v>11</v>
      </c>
      <c r="AX7" s="257"/>
      <c r="AY7" s="257" t="s">
        <v>10</v>
      </c>
      <c r="AZ7" s="257"/>
      <c r="BA7" s="248">
        <v>2018</v>
      </c>
      <c r="BB7" s="249">
        <v>2019</v>
      </c>
      <c r="BC7" s="251" t="s">
        <v>10</v>
      </c>
      <c r="BD7" s="251"/>
      <c r="BE7" s="254">
        <v>2018</v>
      </c>
      <c r="BF7" s="255">
        <v>2019</v>
      </c>
      <c r="BG7" s="257" t="s">
        <v>10</v>
      </c>
      <c r="BH7" s="257"/>
      <c r="BI7" s="254">
        <v>2018</v>
      </c>
      <c r="BJ7" s="255">
        <v>2019</v>
      </c>
      <c r="BK7" s="257" t="s">
        <v>10</v>
      </c>
      <c r="BL7" s="257"/>
      <c r="BM7" s="254">
        <v>2018</v>
      </c>
      <c r="BN7" s="255">
        <v>2019</v>
      </c>
      <c r="BO7" s="298" t="s">
        <v>2</v>
      </c>
      <c r="BP7" s="254">
        <v>2018</v>
      </c>
      <c r="BQ7" s="255">
        <v>2019</v>
      </c>
      <c r="BR7" s="257" t="s">
        <v>10</v>
      </c>
      <c r="BS7" s="257"/>
      <c r="BT7" s="254">
        <v>2018</v>
      </c>
      <c r="BU7" s="255">
        <v>2019</v>
      </c>
      <c r="BV7" s="257" t="s">
        <v>10</v>
      </c>
      <c r="BW7" s="257"/>
    </row>
    <row r="8" spans="1:75" s="3" customFormat="1" ht="18.75" customHeight="1" x14ac:dyDescent="0.2">
      <c r="A8" s="290"/>
      <c r="B8" s="254"/>
      <c r="C8" s="256"/>
      <c r="D8" s="179" t="s">
        <v>2</v>
      </c>
      <c r="E8" s="179" t="s">
        <v>12</v>
      </c>
      <c r="F8" s="254"/>
      <c r="G8" s="256"/>
      <c r="H8" s="179" t="s">
        <v>2</v>
      </c>
      <c r="I8" s="179" t="s">
        <v>12</v>
      </c>
      <c r="J8" s="254"/>
      <c r="K8" s="256"/>
      <c r="L8" s="179" t="s">
        <v>2</v>
      </c>
      <c r="M8" s="179" t="s">
        <v>12</v>
      </c>
      <c r="N8" s="254"/>
      <c r="O8" s="256"/>
      <c r="P8" s="179" t="s">
        <v>2</v>
      </c>
      <c r="Q8" s="179" t="s">
        <v>12</v>
      </c>
      <c r="R8" s="254"/>
      <c r="S8" s="256"/>
      <c r="T8" s="179" t="s">
        <v>2</v>
      </c>
      <c r="U8" s="179" t="s">
        <v>12</v>
      </c>
      <c r="V8" s="254"/>
      <c r="W8" s="256"/>
      <c r="X8" s="285"/>
      <c r="Y8" s="254"/>
      <c r="Z8" s="256"/>
      <c r="AA8" s="181" t="s">
        <v>2</v>
      </c>
      <c r="AB8" s="181" t="s">
        <v>12</v>
      </c>
      <c r="AC8" s="254"/>
      <c r="AD8" s="256"/>
      <c r="AE8" s="179" t="s">
        <v>2</v>
      </c>
      <c r="AF8" s="179" t="s">
        <v>12</v>
      </c>
      <c r="AG8" s="254"/>
      <c r="AH8" s="256"/>
      <c r="AI8" s="179" t="s">
        <v>2</v>
      </c>
      <c r="AJ8" s="179" t="s">
        <v>12</v>
      </c>
      <c r="AK8" s="254"/>
      <c r="AL8" s="256"/>
      <c r="AM8" s="179" t="s">
        <v>2</v>
      </c>
      <c r="AN8" s="179" t="s">
        <v>12</v>
      </c>
      <c r="AO8" s="254"/>
      <c r="AP8" s="256"/>
      <c r="AQ8" s="179" t="s">
        <v>2</v>
      </c>
      <c r="AR8" s="179" t="s">
        <v>12</v>
      </c>
      <c r="AS8" s="254"/>
      <c r="AT8" s="256"/>
      <c r="AU8" s="179" t="s">
        <v>2</v>
      </c>
      <c r="AV8" s="179" t="s">
        <v>12</v>
      </c>
      <c r="AW8" s="180">
        <v>2018</v>
      </c>
      <c r="AX8" s="180">
        <v>2019</v>
      </c>
      <c r="AY8" s="179" t="s">
        <v>2</v>
      </c>
      <c r="AZ8" s="179" t="s">
        <v>12</v>
      </c>
      <c r="BA8" s="248"/>
      <c r="BB8" s="250"/>
      <c r="BC8" s="185" t="s">
        <v>2</v>
      </c>
      <c r="BD8" s="185" t="s">
        <v>12</v>
      </c>
      <c r="BE8" s="254"/>
      <c r="BF8" s="256"/>
      <c r="BG8" s="179" t="s">
        <v>2</v>
      </c>
      <c r="BH8" s="179" t="s">
        <v>12</v>
      </c>
      <c r="BI8" s="254"/>
      <c r="BJ8" s="256"/>
      <c r="BK8" s="179" t="s">
        <v>2</v>
      </c>
      <c r="BL8" s="179" t="s">
        <v>12</v>
      </c>
      <c r="BM8" s="254"/>
      <c r="BN8" s="256"/>
      <c r="BO8" s="298"/>
      <c r="BP8" s="254"/>
      <c r="BQ8" s="256"/>
      <c r="BR8" s="179" t="s">
        <v>2</v>
      </c>
      <c r="BS8" s="179" t="s">
        <v>12</v>
      </c>
      <c r="BT8" s="254"/>
      <c r="BU8" s="256"/>
      <c r="BV8" s="179" t="s">
        <v>2</v>
      </c>
      <c r="BW8" s="133" t="s">
        <v>12</v>
      </c>
    </row>
    <row r="9" spans="1:75" s="28" customFormat="1" ht="13.5" customHeight="1" x14ac:dyDescent="0.25">
      <c r="A9" s="83" t="s">
        <v>13</v>
      </c>
      <c r="B9" s="83">
        <v>1</v>
      </c>
      <c r="C9" s="83">
        <v>2</v>
      </c>
      <c r="D9" s="83">
        <v>3</v>
      </c>
      <c r="E9" s="83">
        <v>4</v>
      </c>
      <c r="F9" s="83">
        <v>5</v>
      </c>
      <c r="G9" s="83">
        <v>6</v>
      </c>
      <c r="H9" s="83">
        <v>7</v>
      </c>
      <c r="I9" s="83">
        <v>8</v>
      </c>
      <c r="J9" s="83">
        <v>9</v>
      </c>
      <c r="K9" s="83">
        <v>10</v>
      </c>
      <c r="L9" s="83">
        <v>11</v>
      </c>
      <c r="M9" s="83">
        <v>12</v>
      </c>
      <c r="N9" s="83">
        <v>13</v>
      </c>
      <c r="O9" s="83">
        <v>14</v>
      </c>
      <c r="P9" s="83">
        <v>15</v>
      </c>
      <c r="Q9" s="83">
        <v>16</v>
      </c>
      <c r="R9" s="83">
        <v>17</v>
      </c>
      <c r="S9" s="83">
        <v>18</v>
      </c>
      <c r="T9" s="83">
        <v>19</v>
      </c>
      <c r="U9" s="83">
        <v>20</v>
      </c>
      <c r="V9" s="83">
        <v>21</v>
      </c>
      <c r="W9" s="83">
        <v>22</v>
      </c>
      <c r="X9" s="83">
        <v>23</v>
      </c>
      <c r="Y9" s="83">
        <v>24</v>
      </c>
      <c r="Z9" s="83">
        <v>25</v>
      </c>
      <c r="AA9" s="83">
        <v>26</v>
      </c>
      <c r="AB9" s="83">
        <v>27</v>
      </c>
      <c r="AC9" s="83">
        <v>28</v>
      </c>
      <c r="AD9" s="83">
        <v>29</v>
      </c>
      <c r="AE9" s="83">
        <v>30</v>
      </c>
      <c r="AF9" s="83">
        <v>31</v>
      </c>
      <c r="AG9" s="83">
        <v>32</v>
      </c>
      <c r="AH9" s="83">
        <v>33</v>
      </c>
      <c r="AI9" s="83">
        <v>34</v>
      </c>
      <c r="AJ9" s="83">
        <v>35</v>
      </c>
      <c r="AK9" s="83">
        <v>36</v>
      </c>
      <c r="AL9" s="83">
        <v>37</v>
      </c>
      <c r="AM9" s="83">
        <v>38</v>
      </c>
      <c r="AN9" s="83">
        <v>39</v>
      </c>
      <c r="AO9" s="83">
        <v>40</v>
      </c>
      <c r="AP9" s="83">
        <v>41</v>
      </c>
      <c r="AQ9" s="83">
        <v>42</v>
      </c>
      <c r="AR9" s="83">
        <v>43</v>
      </c>
      <c r="AS9" s="83">
        <v>44</v>
      </c>
      <c r="AT9" s="83">
        <v>45</v>
      </c>
      <c r="AU9" s="83">
        <v>46</v>
      </c>
      <c r="AV9" s="83">
        <v>47</v>
      </c>
      <c r="AW9" s="83">
        <v>48</v>
      </c>
      <c r="AX9" s="83">
        <v>49</v>
      </c>
      <c r="AY9" s="83">
        <v>50</v>
      </c>
      <c r="AZ9" s="83">
        <v>51</v>
      </c>
      <c r="BA9" s="83">
        <v>52</v>
      </c>
      <c r="BB9" s="83">
        <v>53</v>
      </c>
      <c r="BC9" s="83">
        <v>54</v>
      </c>
      <c r="BD9" s="83">
        <v>55</v>
      </c>
      <c r="BE9" s="83">
        <v>56</v>
      </c>
      <c r="BF9" s="83">
        <v>57</v>
      </c>
      <c r="BG9" s="83">
        <v>58</v>
      </c>
      <c r="BH9" s="83">
        <v>59</v>
      </c>
      <c r="BI9" s="83">
        <v>60</v>
      </c>
      <c r="BJ9" s="83">
        <v>61</v>
      </c>
      <c r="BK9" s="83">
        <v>62</v>
      </c>
      <c r="BL9" s="83">
        <v>63</v>
      </c>
      <c r="BM9" s="83">
        <v>64</v>
      </c>
      <c r="BN9" s="83">
        <v>65</v>
      </c>
      <c r="BO9" s="83">
        <v>66</v>
      </c>
      <c r="BP9" s="83">
        <v>67</v>
      </c>
      <c r="BQ9" s="83">
        <v>68</v>
      </c>
      <c r="BR9" s="83">
        <v>69</v>
      </c>
      <c r="BS9" s="83">
        <v>70</v>
      </c>
      <c r="BT9" s="83">
        <v>71</v>
      </c>
      <c r="BU9" s="83">
        <v>72</v>
      </c>
      <c r="BV9" s="83">
        <v>73</v>
      </c>
      <c r="BW9" s="83">
        <v>74</v>
      </c>
    </row>
    <row r="10" spans="1:75" s="160" customFormat="1" ht="18" customHeight="1" x14ac:dyDescent="0.25">
      <c r="A10" s="164" t="s">
        <v>64</v>
      </c>
      <c r="B10" s="165">
        <f t="shared" ref="B10:C10" si="0">SUM(B11:B27)</f>
        <v>47766</v>
      </c>
      <c r="C10" s="165">
        <f t="shared" si="0"/>
        <v>46202</v>
      </c>
      <c r="D10" s="166">
        <f>C10/B10*100</f>
        <v>96.725704475987101</v>
      </c>
      <c r="E10" s="165">
        <f>C10-B10</f>
        <v>-1564</v>
      </c>
      <c r="F10" s="165">
        <f>SUM(F11:F27)</f>
        <v>25003</v>
      </c>
      <c r="G10" s="165">
        <f>SUM(G11:G27)</f>
        <v>24704</v>
      </c>
      <c r="H10" s="166">
        <f>G10/F10*100</f>
        <v>98.804143502779667</v>
      </c>
      <c r="I10" s="165">
        <f>G10-F10</f>
        <v>-299</v>
      </c>
      <c r="J10" s="165">
        <f>SUM(J11:J27)</f>
        <v>15790</v>
      </c>
      <c r="K10" s="165">
        <f>SUM(K11:K27)</f>
        <v>15102</v>
      </c>
      <c r="L10" s="166">
        <f>K10/J10*100</f>
        <v>95.642811906269785</v>
      </c>
      <c r="M10" s="165">
        <f>K10-J10</f>
        <v>-688</v>
      </c>
      <c r="N10" s="165">
        <f>SUM(N11:N27)</f>
        <v>26282</v>
      </c>
      <c r="O10" s="165">
        <f>SUM(O11:O27)</f>
        <v>24261</v>
      </c>
      <c r="P10" s="166">
        <f>O10/N10*100</f>
        <v>92.310326459173581</v>
      </c>
      <c r="Q10" s="165">
        <f>O10-N10</f>
        <v>-2021</v>
      </c>
      <c r="R10" s="165">
        <f>SUM(R11:R27)</f>
        <v>17543</v>
      </c>
      <c r="S10" s="165">
        <f>SUM(S11:S27)</f>
        <v>15386</v>
      </c>
      <c r="T10" s="166">
        <f>S10/R10*100</f>
        <v>87.704497520378496</v>
      </c>
      <c r="U10" s="165">
        <f>S10-R10</f>
        <v>-2157</v>
      </c>
      <c r="V10" s="166">
        <f>R10/N10*100</f>
        <v>66.749105851913853</v>
      </c>
      <c r="W10" s="166">
        <f>S10/O10*100</f>
        <v>63.418655455257408</v>
      </c>
      <c r="X10" s="166">
        <f>W10-V10</f>
        <v>-3.3304503966564454</v>
      </c>
      <c r="Y10" s="165">
        <f>SUM(Y11:Y27)</f>
        <v>2512</v>
      </c>
      <c r="Z10" s="165">
        <f>SUM(Z11:Z27)</f>
        <v>3079</v>
      </c>
      <c r="AA10" s="170">
        <f>Z10/Y10*100</f>
        <v>122.57165605095541</v>
      </c>
      <c r="AB10" s="165">
        <f>Z10-Y10</f>
        <v>567</v>
      </c>
      <c r="AC10" s="165">
        <f>SUM(AC11:AC27)</f>
        <v>86759</v>
      </c>
      <c r="AD10" s="165">
        <f>SUM(AD11:AD27)</f>
        <v>87190</v>
      </c>
      <c r="AE10" s="170">
        <f>AD10/AC10*100</f>
        <v>100.49677843220877</v>
      </c>
      <c r="AF10" s="165">
        <f>AD10-AC10</f>
        <v>431</v>
      </c>
      <c r="AG10" s="165">
        <f>SUM(AG11:AG27)</f>
        <v>24588</v>
      </c>
      <c r="AH10" s="165">
        <f>SUM(AH11:AH27)</f>
        <v>24167</v>
      </c>
      <c r="AI10" s="170">
        <f>AH10/AG10*100</f>
        <v>98.287782658207263</v>
      </c>
      <c r="AJ10" s="165">
        <f>AH10-AG10</f>
        <v>-421</v>
      </c>
      <c r="AK10" s="165">
        <f>SUM(AK11:AK27)</f>
        <v>25205</v>
      </c>
      <c r="AL10" s="165">
        <f>SUM(AL11:AL27)</f>
        <v>32063</v>
      </c>
      <c r="AM10" s="170">
        <f>AL10/AK10*100</f>
        <v>127.20888712557033</v>
      </c>
      <c r="AN10" s="165">
        <f>AL10-AK10</f>
        <v>6858</v>
      </c>
      <c r="AO10" s="165">
        <f>SUM(AO11:AO27)</f>
        <v>2910</v>
      </c>
      <c r="AP10" s="165">
        <f>SUM(AP11:AP27)</f>
        <v>3085</v>
      </c>
      <c r="AQ10" s="170">
        <f>AP10/AO10*100</f>
        <v>106.01374570446735</v>
      </c>
      <c r="AR10" s="165">
        <f>AP10-AO10</f>
        <v>175</v>
      </c>
      <c r="AS10" s="165">
        <f>SUM(AS11:AS27)</f>
        <v>6950</v>
      </c>
      <c r="AT10" s="165">
        <f>SUM(AT11:AT27)</f>
        <v>6671</v>
      </c>
      <c r="AU10" s="172">
        <f>AT10/AS10*100</f>
        <v>95.985611510791372</v>
      </c>
      <c r="AV10" s="173">
        <f>AT10-AS10</f>
        <v>-279</v>
      </c>
      <c r="AW10" s="165">
        <f>SUM(AW11:AW27)</f>
        <v>40160</v>
      </c>
      <c r="AX10" s="165">
        <f>SUM(AX11:AX27)</f>
        <v>38532</v>
      </c>
      <c r="AY10" s="170">
        <f>AX10/AW10*100</f>
        <v>95.946215139442231</v>
      </c>
      <c r="AZ10" s="165">
        <f>AX10-AW10</f>
        <v>-1628</v>
      </c>
      <c r="BA10" s="165">
        <f>SUM(BA11:BA27)</f>
        <v>12649</v>
      </c>
      <c r="BB10" s="165">
        <f>SUM(BB11:BB27)</f>
        <v>12268</v>
      </c>
      <c r="BC10" s="170">
        <f>BB10/BA10*100</f>
        <v>96.987904182148782</v>
      </c>
      <c r="BD10" s="165">
        <f>BB10-BA10</f>
        <v>-381</v>
      </c>
      <c r="BE10" s="165">
        <f>SUM(BE11:BE27)</f>
        <v>8026</v>
      </c>
      <c r="BF10" s="165">
        <f>SUM(BF11:BF27)</f>
        <v>7887</v>
      </c>
      <c r="BG10" s="170">
        <f>BF10/BE10*100</f>
        <v>98.268128582108147</v>
      </c>
      <c r="BH10" s="165">
        <f>BF10-BE10</f>
        <v>-139</v>
      </c>
      <c r="BI10" s="165">
        <f>SUM(BI11:BI27)</f>
        <v>6583</v>
      </c>
      <c r="BJ10" s="165">
        <f>SUM(BJ11:BJ27)</f>
        <v>6716</v>
      </c>
      <c r="BK10" s="170">
        <f>BJ10/BI10*100</f>
        <v>102.020355461036</v>
      </c>
      <c r="BL10" s="165">
        <f>BJ10-BI10</f>
        <v>133</v>
      </c>
      <c r="BM10" s="165">
        <v>2174</v>
      </c>
      <c r="BN10" s="165">
        <v>2933</v>
      </c>
      <c r="BO10" s="166">
        <f>BN10/BM10*100</f>
        <v>134.91260349586017</v>
      </c>
      <c r="BP10" s="165">
        <f>SUM(BP11:BP27)</f>
        <v>2438</v>
      </c>
      <c r="BQ10" s="165">
        <f>SUM(BQ11:BQ27)</f>
        <v>1424</v>
      </c>
      <c r="BR10" s="170">
        <f>BQ10/BP10*100</f>
        <v>58.408531583264967</v>
      </c>
      <c r="BS10" s="165">
        <f>BQ10-BP10</f>
        <v>-1014</v>
      </c>
      <c r="BT10" s="165">
        <v>5190.78</v>
      </c>
      <c r="BU10" s="165">
        <v>5909.5</v>
      </c>
      <c r="BV10" s="170">
        <f>BU10/BT10*100</f>
        <v>113.84608864178409</v>
      </c>
      <c r="BW10" s="165">
        <f>BU10-BT10</f>
        <v>718.72000000000025</v>
      </c>
    </row>
    <row r="11" spans="1:75" s="28" customFormat="1" ht="18" customHeight="1" x14ac:dyDescent="0.25">
      <c r="A11" s="163" t="s">
        <v>176</v>
      </c>
      <c r="B11" s="186">
        <v>2194</v>
      </c>
      <c r="C11" s="186">
        <v>2033</v>
      </c>
      <c r="D11" s="166">
        <f t="shared" ref="D11:D27" si="1">C11/B11*100</f>
        <v>92.661804922515955</v>
      </c>
      <c r="E11" s="165">
        <f t="shared" ref="E11:E27" si="2">C11-B11</f>
        <v>-161</v>
      </c>
      <c r="F11" s="167">
        <v>1542</v>
      </c>
      <c r="G11" s="168">
        <v>1432</v>
      </c>
      <c r="H11" s="169">
        <f t="shared" ref="H11:H27" si="3">G11/F11*100</f>
        <v>92.86640726329442</v>
      </c>
      <c r="I11" s="167">
        <f t="shared" ref="I11:I27" si="4">G11-F11</f>
        <v>-110</v>
      </c>
      <c r="J11" s="167">
        <v>966</v>
      </c>
      <c r="K11" s="167">
        <v>825</v>
      </c>
      <c r="L11" s="169">
        <f t="shared" ref="L11:L27" si="5">K11/J11*100</f>
        <v>85.403726708074529</v>
      </c>
      <c r="M11" s="167">
        <f t="shared" ref="M11:M27" si="6">K11-J11</f>
        <v>-141</v>
      </c>
      <c r="N11" s="167">
        <v>1028</v>
      </c>
      <c r="O11" s="167">
        <v>926</v>
      </c>
      <c r="P11" s="169">
        <f t="shared" ref="P11:P27" si="7">O11/N11*100</f>
        <v>90.077821011673151</v>
      </c>
      <c r="Q11" s="167">
        <f t="shared" ref="Q11:Q27" si="8">O11-N11</f>
        <v>-102</v>
      </c>
      <c r="R11" s="167">
        <v>536</v>
      </c>
      <c r="S11" s="167">
        <v>450</v>
      </c>
      <c r="T11" s="169">
        <f t="shared" ref="T11:T27" si="9">S11/R11*100</f>
        <v>83.955223880597018</v>
      </c>
      <c r="U11" s="167">
        <f t="shared" ref="U11:U27" si="10">S11-R11</f>
        <v>-86</v>
      </c>
      <c r="V11" s="169">
        <f t="shared" ref="V11:V27" si="11">R11/N11*100</f>
        <v>52.14007782101168</v>
      </c>
      <c r="W11" s="169">
        <f t="shared" ref="W11:W27" si="12">S11/O11*100</f>
        <v>48.596112311015119</v>
      </c>
      <c r="X11" s="169">
        <f t="shared" ref="X11:X27" si="13">W11-V11</f>
        <v>-3.5439655099965606</v>
      </c>
      <c r="Y11" s="167">
        <v>193</v>
      </c>
      <c r="Z11" s="167">
        <v>199</v>
      </c>
      <c r="AA11" s="171">
        <f t="shared" ref="AA11:AA27" si="14">Z11/Y11*100</f>
        <v>103.10880829015545</v>
      </c>
      <c r="AB11" s="167">
        <f t="shared" ref="AB11:AB27" si="15">Z11-Y11</f>
        <v>6</v>
      </c>
      <c r="AC11" s="167">
        <v>4507</v>
      </c>
      <c r="AD11" s="167">
        <v>4624</v>
      </c>
      <c r="AE11" s="171">
        <f t="shared" ref="AE11:AE27" si="16">AD11/AC11*100</f>
        <v>102.59596183714221</v>
      </c>
      <c r="AF11" s="167">
        <f t="shared" ref="AF11:AF27" si="17">AD11-AC11</f>
        <v>117</v>
      </c>
      <c r="AG11" s="167">
        <v>1499</v>
      </c>
      <c r="AH11" s="168">
        <v>1391</v>
      </c>
      <c r="AI11" s="171">
        <f t="shared" ref="AI11:AI27" si="18">AL11/AG11*100</f>
        <v>131.68779186124081</v>
      </c>
      <c r="AJ11" s="167">
        <f t="shared" ref="AJ11:AJ27" si="19">AL11-AG11</f>
        <v>475</v>
      </c>
      <c r="AK11" s="167">
        <v>1077</v>
      </c>
      <c r="AL11" s="167">
        <v>1974</v>
      </c>
      <c r="AM11" s="171">
        <f t="shared" ref="AM11:AM27" si="20">AH11/AK11*100</f>
        <v>129.15506035283192</v>
      </c>
      <c r="AN11" s="167">
        <f t="shared" ref="AN11:AN27" si="21">AH11-AK11</f>
        <v>314</v>
      </c>
      <c r="AO11" s="167">
        <v>217</v>
      </c>
      <c r="AP11" s="167">
        <v>282</v>
      </c>
      <c r="AQ11" s="171">
        <f t="shared" ref="AQ11:AQ27" si="22">AP11/AO11*100</f>
        <v>129.95391705069125</v>
      </c>
      <c r="AR11" s="167">
        <f t="shared" ref="AR11:AR27" si="23">AP11-AO11</f>
        <v>65</v>
      </c>
      <c r="AS11" s="174">
        <v>248</v>
      </c>
      <c r="AT11" s="174">
        <v>254</v>
      </c>
      <c r="AU11" s="175">
        <f t="shared" ref="AU11:AU27" si="24">AT11/AS11*100</f>
        <v>102.41935483870968</v>
      </c>
      <c r="AV11" s="174">
        <f t="shared" ref="AV11:AV27" si="25">AT11-AS11</f>
        <v>6</v>
      </c>
      <c r="AW11" s="176">
        <v>1174</v>
      </c>
      <c r="AX11" s="167">
        <v>1161</v>
      </c>
      <c r="AY11" s="171">
        <f t="shared" ref="AY11:AY27" si="26">AX11/AW11*100</f>
        <v>98.892674616695061</v>
      </c>
      <c r="AZ11" s="167">
        <f t="shared" ref="AZ11:AZ27" si="27">AX11-AW11</f>
        <v>-13</v>
      </c>
      <c r="BA11" s="192">
        <v>607</v>
      </c>
      <c r="BB11" s="192">
        <v>480</v>
      </c>
      <c r="BC11" s="171">
        <f t="shared" ref="BC11:BC27" si="28">BB11/BA11*100</f>
        <v>79.077429983525533</v>
      </c>
      <c r="BD11" s="167">
        <f t="shared" ref="BD11:BD27" si="29">BB11-BA11</f>
        <v>-127</v>
      </c>
      <c r="BE11" s="167">
        <v>505</v>
      </c>
      <c r="BF11" s="167">
        <v>411</v>
      </c>
      <c r="BG11" s="171">
        <f t="shared" ref="BG11:BG27" si="30">BF11/BE11*100</f>
        <v>81.386138613861377</v>
      </c>
      <c r="BH11" s="167">
        <f t="shared" ref="BH11:BH27" si="31">BF11-BE11</f>
        <v>-94</v>
      </c>
      <c r="BI11" s="167">
        <v>380</v>
      </c>
      <c r="BJ11" s="167">
        <v>340</v>
      </c>
      <c r="BK11" s="171">
        <f t="shared" ref="BK11:BK27" si="32">BJ11/BI11*100</f>
        <v>89.473684210526315</v>
      </c>
      <c r="BL11" s="167">
        <f t="shared" ref="BL11:BL27" si="33">BJ11-BI11</f>
        <v>-40</v>
      </c>
      <c r="BM11" s="168">
        <v>2458.7837837837837</v>
      </c>
      <c r="BN11" s="167">
        <v>2529.2875989445911</v>
      </c>
      <c r="BO11" s="169">
        <f t="shared" ref="BO11:BO27" si="34">BN11/BM11*100</f>
        <v>102.86742639291001</v>
      </c>
      <c r="BP11" s="167">
        <v>86</v>
      </c>
      <c r="BQ11" s="167">
        <v>59</v>
      </c>
      <c r="BR11" s="171">
        <f t="shared" ref="BR11:BR27" si="35">BQ11/BP11*100</f>
        <v>68.604651162790702</v>
      </c>
      <c r="BS11" s="167">
        <f t="shared" ref="BS11:BS27" si="36">BQ11-BP11</f>
        <v>-27</v>
      </c>
      <c r="BT11" s="167">
        <v>4556.17</v>
      </c>
      <c r="BU11" s="167">
        <v>5754.95</v>
      </c>
      <c r="BV11" s="171">
        <f t="shared" ref="BV11:BV27" si="37">BU11/BT11*100</f>
        <v>126.31113413239628</v>
      </c>
      <c r="BW11" s="167">
        <f t="shared" ref="BW11:BW27" si="38">BU11-BT11</f>
        <v>1198.7799999999997</v>
      </c>
    </row>
    <row r="12" spans="1:75" s="28" customFormat="1" ht="18" customHeight="1" x14ac:dyDescent="0.25">
      <c r="A12" s="163" t="s">
        <v>178</v>
      </c>
      <c r="B12" s="186">
        <v>3142</v>
      </c>
      <c r="C12" s="186">
        <v>2966</v>
      </c>
      <c r="D12" s="166">
        <f t="shared" si="1"/>
        <v>94.398472310630183</v>
      </c>
      <c r="E12" s="165">
        <f t="shared" si="2"/>
        <v>-176</v>
      </c>
      <c r="F12" s="167">
        <v>1614</v>
      </c>
      <c r="G12" s="168">
        <v>1536</v>
      </c>
      <c r="H12" s="169">
        <f t="shared" si="3"/>
        <v>95.167286245353154</v>
      </c>
      <c r="I12" s="167">
        <f t="shared" si="4"/>
        <v>-78</v>
      </c>
      <c r="J12" s="167">
        <v>969</v>
      </c>
      <c r="K12" s="167">
        <v>922</v>
      </c>
      <c r="L12" s="169">
        <f t="shared" si="5"/>
        <v>95.149638802889584</v>
      </c>
      <c r="M12" s="167">
        <f t="shared" si="6"/>
        <v>-47</v>
      </c>
      <c r="N12" s="167">
        <v>1578</v>
      </c>
      <c r="O12" s="167">
        <v>1362</v>
      </c>
      <c r="P12" s="169">
        <f t="shared" si="7"/>
        <v>86.311787072243348</v>
      </c>
      <c r="Q12" s="167">
        <f t="shared" si="8"/>
        <v>-216</v>
      </c>
      <c r="R12" s="167">
        <v>1047</v>
      </c>
      <c r="S12" s="167">
        <v>881</v>
      </c>
      <c r="T12" s="169">
        <f t="shared" si="9"/>
        <v>84.145176695319961</v>
      </c>
      <c r="U12" s="167">
        <f t="shared" si="10"/>
        <v>-166</v>
      </c>
      <c r="V12" s="169">
        <f t="shared" si="11"/>
        <v>66.349809885931549</v>
      </c>
      <c r="W12" s="169">
        <f t="shared" si="12"/>
        <v>64.68428781204112</v>
      </c>
      <c r="X12" s="169">
        <f t="shared" si="13"/>
        <v>-1.6655220738904291</v>
      </c>
      <c r="Y12" s="167">
        <v>130</v>
      </c>
      <c r="Z12" s="167">
        <v>178</v>
      </c>
      <c r="AA12" s="171">
        <f t="shared" si="14"/>
        <v>136.92307692307693</v>
      </c>
      <c r="AB12" s="167">
        <f t="shared" si="15"/>
        <v>48</v>
      </c>
      <c r="AC12" s="167">
        <v>5802</v>
      </c>
      <c r="AD12" s="167">
        <v>4995</v>
      </c>
      <c r="AE12" s="171">
        <f t="shared" si="16"/>
        <v>86.091003102378494</v>
      </c>
      <c r="AF12" s="167">
        <f t="shared" si="17"/>
        <v>-807</v>
      </c>
      <c r="AG12" s="167">
        <v>1588</v>
      </c>
      <c r="AH12" s="168">
        <v>1488</v>
      </c>
      <c r="AI12" s="171">
        <f t="shared" si="18"/>
        <v>103.5264483627204</v>
      </c>
      <c r="AJ12" s="167">
        <f t="shared" si="19"/>
        <v>56</v>
      </c>
      <c r="AK12" s="167">
        <v>1764</v>
      </c>
      <c r="AL12" s="167">
        <v>1644</v>
      </c>
      <c r="AM12" s="171">
        <f t="shared" si="20"/>
        <v>84.353741496598644</v>
      </c>
      <c r="AN12" s="167">
        <f t="shared" si="21"/>
        <v>-276</v>
      </c>
      <c r="AO12" s="167">
        <v>185</v>
      </c>
      <c r="AP12" s="167">
        <v>202</v>
      </c>
      <c r="AQ12" s="171">
        <f t="shared" si="22"/>
        <v>109.18918918918918</v>
      </c>
      <c r="AR12" s="167">
        <f t="shared" si="23"/>
        <v>17</v>
      </c>
      <c r="AS12" s="174">
        <v>378</v>
      </c>
      <c r="AT12" s="174">
        <v>338</v>
      </c>
      <c r="AU12" s="175">
        <f t="shared" si="24"/>
        <v>89.417989417989418</v>
      </c>
      <c r="AV12" s="174">
        <f t="shared" si="25"/>
        <v>-40</v>
      </c>
      <c r="AW12" s="176">
        <v>1876</v>
      </c>
      <c r="AX12" s="167">
        <v>1562</v>
      </c>
      <c r="AY12" s="171">
        <f t="shared" si="26"/>
        <v>83.262260127931768</v>
      </c>
      <c r="AZ12" s="167">
        <f t="shared" si="27"/>
        <v>-314</v>
      </c>
      <c r="BA12" s="192">
        <v>1055</v>
      </c>
      <c r="BB12" s="192">
        <v>1016</v>
      </c>
      <c r="BC12" s="171">
        <f t="shared" si="28"/>
        <v>96.30331753554502</v>
      </c>
      <c r="BD12" s="167">
        <f t="shared" si="29"/>
        <v>-39</v>
      </c>
      <c r="BE12" s="167">
        <v>545</v>
      </c>
      <c r="BF12" s="167">
        <v>537</v>
      </c>
      <c r="BG12" s="171">
        <f t="shared" si="30"/>
        <v>98.532110091743121</v>
      </c>
      <c r="BH12" s="167">
        <f t="shared" si="31"/>
        <v>-8</v>
      </c>
      <c r="BI12" s="167">
        <v>465</v>
      </c>
      <c r="BJ12" s="167">
        <v>462</v>
      </c>
      <c r="BK12" s="171">
        <f t="shared" si="32"/>
        <v>99.354838709677423</v>
      </c>
      <c r="BL12" s="167">
        <f t="shared" si="33"/>
        <v>-3</v>
      </c>
      <c r="BM12" s="168">
        <v>1975.3036437246963</v>
      </c>
      <c r="BN12" s="167">
        <v>2700</v>
      </c>
      <c r="BO12" s="169">
        <f t="shared" si="34"/>
        <v>136.68784587005533</v>
      </c>
      <c r="BP12" s="167">
        <v>124</v>
      </c>
      <c r="BQ12" s="167">
        <v>40</v>
      </c>
      <c r="BR12" s="171">
        <f t="shared" si="35"/>
        <v>32.258064516129032</v>
      </c>
      <c r="BS12" s="167">
        <f t="shared" si="36"/>
        <v>-84</v>
      </c>
      <c r="BT12" s="167">
        <v>4005.06</v>
      </c>
      <c r="BU12" s="167">
        <v>4372.3999999999996</v>
      </c>
      <c r="BV12" s="171">
        <f t="shared" si="37"/>
        <v>109.17189754959975</v>
      </c>
      <c r="BW12" s="167">
        <f t="shared" si="38"/>
        <v>367.33999999999969</v>
      </c>
    </row>
    <row r="13" spans="1:75" s="28" customFormat="1" ht="18" customHeight="1" x14ac:dyDescent="0.25">
      <c r="A13" s="163" t="s">
        <v>177</v>
      </c>
      <c r="B13" s="186">
        <v>3055</v>
      </c>
      <c r="C13" s="186">
        <v>2840</v>
      </c>
      <c r="D13" s="166">
        <f t="shared" si="1"/>
        <v>92.962356792144035</v>
      </c>
      <c r="E13" s="165">
        <f t="shared" si="2"/>
        <v>-215</v>
      </c>
      <c r="F13" s="167">
        <v>1509</v>
      </c>
      <c r="G13" s="168">
        <v>1349</v>
      </c>
      <c r="H13" s="169">
        <f t="shared" si="3"/>
        <v>89.396951623591775</v>
      </c>
      <c r="I13" s="167">
        <f t="shared" si="4"/>
        <v>-160</v>
      </c>
      <c r="J13" s="167">
        <v>1007</v>
      </c>
      <c r="K13" s="167">
        <v>786</v>
      </c>
      <c r="L13" s="169">
        <f t="shared" si="5"/>
        <v>78.053624627606752</v>
      </c>
      <c r="M13" s="167">
        <f t="shared" si="6"/>
        <v>-221</v>
      </c>
      <c r="N13" s="167">
        <v>1841</v>
      </c>
      <c r="O13" s="167">
        <v>1689</v>
      </c>
      <c r="P13" s="169">
        <f t="shared" si="7"/>
        <v>91.743617599130914</v>
      </c>
      <c r="Q13" s="167">
        <f t="shared" si="8"/>
        <v>-152</v>
      </c>
      <c r="R13" s="167">
        <v>1256</v>
      </c>
      <c r="S13" s="167">
        <v>1109</v>
      </c>
      <c r="T13" s="169">
        <f t="shared" si="9"/>
        <v>88.296178343949052</v>
      </c>
      <c r="U13" s="167">
        <f t="shared" si="10"/>
        <v>-147</v>
      </c>
      <c r="V13" s="169">
        <f t="shared" si="11"/>
        <v>68.223791417707773</v>
      </c>
      <c r="W13" s="169">
        <f t="shared" si="12"/>
        <v>65.660153937240977</v>
      </c>
      <c r="X13" s="169">
        <f t="shared" si="13"/>
        <v>-2.5636374804667952</v>
      </c>
      <c r="Y13" s="167">
        <v>114</v>
      </c>
      <c r="Z13" s="167">
        <v>188</v>
      </c>
      <c r="AA13" s="171">
        <f t="shared" si="14"/>
        <v>164.91228070175438</v>
      </c>
      <c r="AB13" s="167">
        <f t="shared" si="15"/>
        <v>74</v>
      </c>
      <c r="AC13" s="167">
        <v>6551</v>
      </c>
      <c r="AD13" s="167">
        <v>6128</v>
      </c>
      <c r="AE13" s="171">
        <f t="shared" si="16"/>
        <v>93.542970538849033</v>
      </c>
      <c r="AF13" s="167">
        <f t="shared" si="17"/>
        <v>-423</v>
      </c>
      <c r="AG13" s="167">
        <v>1484</v>
      </c>
      <c r="AH13" s="168">
        <v>1328</v>
      </c>
      <c r="AI13" s="171">
        <f t="shared" si="18"/>
        <v>168.5309973045822</v>
      </c>
      <c r="AJ13" s="167">
        <f t="shared" si="19"/>
        <v>1017</v>
      </c>
      <c r="AK13" s="167">
        <v>2470</v>
      </c>
      <c r="AL13" s="167">
        <v>2501</v>
      </c>
      <c r="AM13" s="171">
        <f t="shared" si="20"/>
        <v>53.765182186234817</v>
      </c>
      <c r="AN13" s="167">
        <f t="shared" si="21"/>
        <v>-1142</v>
      </c>
      <c r="AO13" s="167">
        <v>382</v>
      </c>
      <c r="AP13" s="167">
        <v>453</v>
      </c>
      <c r="AQ13" s="171">
        <f t="shared" si="22"/>
        <v>118.58638743455496</v>
      </c>
      <c r="AR13" s="167">
        <f t="shared" si="23"/>
        <v>71</v>
      </c>
      <c r="AS13" s="174">
        <v>370</v>
      </c>
      <c r="AT13" s="174">
        <v>345</v>
      </c>
      <c r="AU13" s="175">
        <f t="shared" si="24"/>
        <v>93.243243243243242</v>
      </c>
      <c r="AV13" s="174">
        <f t="shared" si="25"/>
        <v>-25</v>
      </c>
      <c r="AW13" s="176">
        <v>1919</v>
      </c>
      <c r="AX13" s="167">
        <v>1835</v>
      </c>
      <c r="AY13" s="171">
        <f t="shared" si="26"/>
        <v>95.62272016675351</v>
      </c>
      <c r="AZ13" s="167">
        <f t="shared" si="27"/>
        <v>-84</v>
      </c>
      <c r="BA13" s="192">
        <v>543</v>
      </c>
      <c r="BB13" s="192">
        <v>471</v>
      </c>
      <c r="BC13" s="171">
        <f t="shared" si="28"/>
        <v>86.740331491712709</v>
      </c>
      <c r="BD13" s="167">
        <f t="shared" si="29"/>
        <v>-72</v>
      </c>
      <c r="BE13" s="167">
        <v>432</v>
      </c>
      <c r="BF13" s="167">
        <v>362</v>
      </c>
      <c r="BG13" s="171">
        <f t="shared" si="30"/>
        <v>83.796296296296291</v>
      </c>
      <c r="BH13" s="167">
        <f t="shared" si="31"/>
        <v>-70</v>
      </c>
      <c r="BI13" s="167">
        <v>381</v>
      </c>
      <c r="BJ13" s="167">
        <v>304</v>
      </c>
      <c r="BK13" s="171">
        <f t="shared" si="32"/>
        <v>79.790026246719165</v>
      </c>
      <c r="BL13" s="167">
        <f t="shared" si="33"/>
        <v>-77</v>
      </c>
      <c r="BM13" s="168">
        <v>2034.9809885931559</v>
      </c>
      <c r="BN13" s="167">
        <v>2701.9011406844106</v>
      </c>
      <c r="BO13" s="169">
        <f t="shared" si="34"/>
        <v>132.7727952167414</v>
      </c>
      <c r="BP13" s="167">
        <v>31</v>
      </c>
      <c r="BQ13" s="167">
        <v>21</v>
      </c>
      <c r="BR13" s="171">
        <f t="shared" si="35"/>
        <v>67.741935483870961</v>
      </c>
      <c r="BS13" s="167">
        <f t="shared" si="36"/>
        <v>-10</v>
      </c>
      <c r="BT13" s="167">
        <v>4588.45</v>
      </c>
      <c r="BU13" s="167">
        <v>4951.62</v>
      </c>
      <c r="BV13" s="171">
        <f t="shared" si="37"/>
        <v>107.91487321426625</v>
      </c>
      <c r="BW13" s="167">
        <f t="shared" si="38"/>
        <v>363.17000000000007</v>
      </c>
    </row>
    <row r="14" spans="1:75" s="29" customFormat="1" ht="18" customHeight="1" x14ac:dyDescent="0.25">
      <c r="A14" s="163" t="s">
        <v>179</v>
      </c>
      <c r="B14" s="186">
        <v>3319</v>
      </c>
      <c r="C14" s="186">
        <v>3451</v>
      </c>
      <c r="D14" s="166">
        <f t="shared" si="1"/>
        <v>103.97710153660742</v>
      </c>
      <c r="E14" s="165">
        <f t="shared" si="2"/>
        <v>132</v>
      </c>
      <c r="F14" s="167">
        <v>2226</v>
      </c>
      <c r="G14" s="168">
        <v>2286</v>
      </c>
      <c r="H14" s="169">
        <f t="shared" si="3"/>
        <v>102.69541778975741</v>
      </c>
      <c r="I14" s="167">
        <f t="shared" si="4"/>
        <v>60</v>
      </c>
      <c r="J14" s="167">
        <v>1241</v>
      </c>
      <c r="K14" s="167">
        <v>1377</v>
      </c>
      <c r="L14" s="169">
        <f t="shared" si="5"/>
        <v>110.95890410958904</v>
      </c>
      <c r="M14" s="167">
        <f t="shared" si="6"/>
        <v>136</v>
      </c>
      <c r="N14" s="167">
        <v>1830</v>
      </c>
      <c r="O14" s="167">
        <v>1886</v>
      </c>
      <c r="P14" s="169">
        <f t="shared" si="7"/>
        <v>103.06010928961749</v>
      </c>
      <c r="Q14" s="167">
        <f t="shared" si="8"/>
        <v>56</v>
      </c>
      <c r="R14" s="167">
        <v>1011</v>
      </c>
      <c r="S14" s="167">
        <v>1026</v>
      </c>
      <c r="T14" s="169">
        <f t="shared" si="9"/>
        <v>101.48367952522254</v>
      </c>
      <c r="U14" s="167">
        <f t="shared" si="10"/>
        <v>15</v>
      </c>
      <c r="V14" s="169">
        <f t="shared" si="11"/>
        <v>55.245901639344261</v>
      </c>
      <c r="W14" s="169">
        <f t="shared" si="12"/>
        <v>54.400848356309652</v>
      </c>
      <c r="X14" s="169">
        <f t="shared" si="13"/>
        <v>-0.84505328303460914</v>
      </c>
      <c r="Y14" s="167">
        <v>142</v>
      </c>
      <c r="Z14" s="167">
        <v>271</v>
      </c>
      <c r="AA14" s="171">
        <f t="shared" si="14"/>
        <v>190.8450704225352</v>
      </c>
      <c r="AB14" s="167">
        <f t="shared" si="15"/>
        <v>129</v>
      </c>
      <c r="AC14" s="167">
        <v>4995</v>
      </c>
      <c r="AD14" s="167">
        <v>5272</v>
      </c>
      <c r="AE14" s="171">
        <f t="shared" si="16"/>
        <v>105.54554554554554</v>
      </c>
      <c r="AF14" s="167">
        <f t="shared" si="17"/>
        <v>277</v>
      </c>
      <c r="AG14" s="167">
        <v>2196</v>
      </c>
      <c r="AH14" s="168">
        <v>2249</v>
      </c>
      <c r="AI14" s="171">
        <f t="shared" si="18"/>
        <v>58.834244080145716</v>
      </c>
      <c r="AJ14" s="167">
        <f t="shared" si="19"/>
        <v>-904</v>
      </c>
      <c r="AK14" s="167">
        <v>1330</v>
      </c>
      <c r="AL14" s="167">
        <v>1292</v>
      </c>
      <c r="AM14" s="171">
        <f t="shared" si="20"/>
        <v>169.09774436090225</v>
      </c>
      <c r="AN14" s="167">
        <f t="shared" si="21"/>
        <v>919</v>
      </c>
      <c r="AO14" s="167">
        <v>228</v>
      </c>
      <c r="AP14" s="167">
        <v>230</v>
      </c>
      <c r="AQ14" s="171">
        <f t="shared" si="22"/>
        <v>100.87719298245614</v>
      </c>
      <c r="AR14" s="167">
        <f t="shared" si="23"/>
        <v>2</v>
      </c>
      <c r="AS14" s="174">
        <v>327</v>
      </c>
      <c r="AT14" s="174">
        <v>337</v>
      </c>
      <c r="AU14" s="175">
        <f t="shared" si="24"/>
        <v>103.05810397553516</v>
      </c>
      <c r="AV14" s="174">
        <f t="shared" si="25"/>
        <v>10</v>
      </c>
      <c r="AW14" s="176">
        <v>1879</v>
      </c>
      <c r="AX14" s="167">
        <v>1892</v>
      </c>
      <c r="AY14" s="171">
        <f t="shared" si="26"/>
        <v>100.69185737094199</v>
      </c>
      <c r="AZ14" s="167">
        <f t="shared" si="27"/>
        <v>13</v>
      </c>
      <c r="BA14" s="192">
        <v>755</v>
      </c>
      <c r="BB14" s="192">
        <v>937</v>
      </c>
      <c r="BC14" s="171">
        <f t="shared" si="28"/>
        <v>124.10596026490066</v>
      </c>
      <c r="BD14" s="167">
        <f t="shared" si="29"/>
        <v>182</v>
      </c>
      <c r="BE14" s="167">
        <v>682</v>
      </c>
      <c r="BF14" s="167">
        <v>823</v>
      </c>
      <c r="BG14" s="171">
        <f t="shared" si="30"/>
        <v>120.67448680351906</v>
      </c>
      <c r="BH14" s="167">
        <f t="shared" si="31"/>
        <v>141</v>
      </c>
      <c r="BI14" s="167">
        <v>579</v>
      </c>
      <c r="BJ14" s="167">
        <v>771</v>
      </c>
      <c r="BK14" s="171">
        <f t="shared" si="32"/>
        <v>133.16062176165804</v>
      </c>
      <c r="BL14" s="167">
        <f t="shared" si="33"/>
        <v>192</v>
      </c>
      <c r="BM14" s="168">
        <v>2024.3559718969555</v>
      </c>
      <c r="BN14" s="167">
        <v>3108.7827426810477</v>
      </c>
      <c r="BO14" s="169">
        <f t="shared" si="34"/>
        <v>153.56897629856633</v>
      </c>
      <c r="BP14" s="167">
        <v>31</v>
      </c>
      <c r="BQ14" s="167">
        <v>14</v>
      </c>
      <c r="BR14" s="171">
        <f t="shared" si="35"/>
        <v>45.161290322580641</v>
      </c>
      <c r="BS14" s="167">
        <f t="shared" si="36"/>
        <v>-17</v>
      </c>
      <c r="BT14" s="167">
        <v>4111.6499999999996</v>
      </c>
      <c r="BU14" s="167">
        <v>4721.43</v>
      </c>
      <c r="BV14" s="171">
        <f t="shared" si="37"/>
        <v>114.83054248294482</v>
      </c>
      <c r="BW14" s="167">
        <f t="shared" si="38"/>
        <v>609.78000000000065</v>
      </c>
    </row>
    <row r="15" spans="1:75" s="29" customFormat="1" ht="18" customHeight="1" x14ac:dyDescent="0.25">
      <c r="A15" s="163" t="s">
        <v>180</v>
      </c>
      <c r="B15" s="186">
        <v>1633</v>
      </c>
      <c r="C15" s="186">
        <v>1573</v>
      </c>
      <c r="D15" s="166">
        <f t="shared" si="1"/>
        <v>96.325780771586039</v>
      </c>
      <c r="E15" s="165">
        <f t="shared" si="2"/>
        <v>-60</v>
      </c>
      <c r="F15" s="167">
        <v>979</v>
      </c>
      <c r="G15" s="168">
        <v>893</v>
      </c>
      <c r="H15" s="169">
        <f t="shared" si="3"/>
        <v>91.21552604698671</v>
      </c>
      <c r="I15" s="167">
        <f t="shared" si="4"/>
        <v>-86</v>
      </c>
      <c r="J15" s="167">
        <v>605</v>
      </c>
      <c r="K15" s="167">
        <v>522</v>
      </c>
      <c r="L15" s="169">
        <f t="shared" si="5"/>
        <v>86.280991735537199</v>
      </c>
      <c r="M15" s="167">
        <f t="shared" si="6"/>
        <v>-83</v>
      </c>
      <c r="N15" s="167">
        <v>873</v>
      </c>
      <c r="O15" s="167">
        <v>917</v>
      </c>
      <c r="P15" s="169">
        <f t="shared" si="7"/>
        <v>105.04009163802979</v>
      </c>
      <c r="Q15" s="167">
        <f t="shared" si="8"/>
        <v>44</v>
      </c>
      <c r="R15" s="167">
        <v>632</v>
      </c>
      <c r="S15" s="167">
        <v>651</v>
      </c>
      <c r="T15" s="169">
        <f t="shared" si="9"/>
        <v>103.00632911392404</v>
      </c>
      <c r="U15" s="167">
        <f t="shared" si="10"/>
        <v>19</v>
      </c>
      <c r="V15" s="169">
        <f t="shared" si="11"/>
        <v>72.394043528064145</v>
      </c>
      <c r="W15" s="169">
        <f t="shared" si="12"/>
        <v>70.992366412213741</v>
      </c>
      <c r="X15" s="169">
        <f t="shared" si="13"/>
        <v>-1.4016771158504042</v>
      </c>
      <c r="Y15" s="167">
        <v>75</v>
      </c>
      <c r="Z15" s="167">
        <v>92</v>
      </c>
      <c r="AA15" s="171">
        <f t="shared" si="14"/>
        <v>122.66666666666666</v>
      </c>
      <c r="AB15" s="167">
        <f t="shared" si="15"/>
        <v>17</v>
      </c>
      <c r="AC15" s="167">
        <v>3023</v>
      </c>
      <c r="AD15" s="167">
        <v>3227</v>
      </c>
      <c r="AE15" s="171">
        <f t="shared" si="16"/>
        <v>106.74826331458816</v>
      </c>
      <c r="AF15" s="167">
        <f t="shared" si="17"/>
        <v>204</v>
      </c>
      <c r="AG15" s="167">
        <v>965</v>
      </c>
      <c r="AH15" s="168">
        <v>886</v>
      </c>
      <c r="AI15" s="171">
        <f t="shared" si="18"/>
        <v>115.64766839378238</v>
      </c>
      <c r="AJ15" s="167">
        <f t="shared" si="19"/>
        <v>151</v>
      </c>
      <c r="AK15" s="167">
        <v>493</v>
      </c>
      <c r="AL15" s="167">
        <v>1116</v>
      </c>
      <c r="AM15" s="171">
        <f t="shared" si="20"/>
        <v>179.71602434077079</v>
      </c>
      <c r="AN15" s="167">
        <f t="shared" si="21"/>
        <v>393</v>
      </c>
      <c r="AO15" s="167">
        <v>128</v>
      </c>
      <c r="AP15" s="167">
        <v>139</v>
      </c>
      <c r="AQ15" s="171">
        <f t="shared" si="22"/>
        <v>108.59375</v>
      </c>
      <c r="AR15" s="167">
        <f t="shared" si="23"/>
        <v>11</v>
      </c>
      <c r="AS15" s="174">
        <v>171</v>
      </c>
      <c r="AT15" s="174">
        <v>177</v>
      </c>
      <c r="AU15" s="175">
        <f t="shared" si="24"/>
        <v>103.50877192982458</v>
      </c>
      <c r="AV15" s="174">
        <f t="shared" si="25"/>
        <v>6</v>
      </c>
      <c r="AW15" s="176">
        <v>874</v>
      </c>
      <c r="AX15" s="167">
        <v>908</v>
      </c>
      <c r="AY15" s="171">
        <f t="shared" si="26"/>
        <v>103.89016018306636</v>
      </c>
      <c r="AZ15" s="167">
        <f t="shared" si="27"/>
        <v>34</v>
      </c>
      <c r="BA15" s="192">
        <v>357</v>
      </c>
      <c r="BB15" s="192">
        <v>289</v>
      </c>
      <c r="BC15" s="171">
        <f t="shared" si="28"/>
        <v>80.952380952380949</v>
      </c>
      <c r="BD15" s="167">
        <f t="shared" si="29"/>
        <v>-68</v>
      </c>
      <c r="BE15" s="167">
        <v>340</v>
      </c>
      <c r="BF15" s="167">
        <v>264</v>
      </c>
      <c r="BG15" s="171">
        <f t="shared" si="30"/>
        <v>77.64705882352942</v>
      </c>
      <c r="BH15" s="167">
        <f t="shared" si="31"/>
        <v>-76</v>
      </c>
      <c r="BI15" s="167">
        <v>301</v>
      </c>
      <c r="BJ15" s="167">
        <v>231</v>
      </c>
      <c r="BK15" s="171">
        <f t="shared" si="32"/>
        <v>76.744186046511629</v>
      </c>
      <c r="BL15" s="167">
        <f t="shared" si="33"/>
        <v>-70</v>
      </c>
      <c r="BM15" s="168">
        <v>1812.8813559322034</v>
      </c>
      <c r="BN15" s="167">
        <v>2699.6108949416343</v>
      </c>
      <c r="BO15" s="169">
        <f t="shared" si="34"/>
        <v>148.91271765291364</v>
      </c>
      <c r="BP15" s="167">
        <v>40</v>
      </c>
      <c r="BQ15" s="167">
        <v>26</v>
      </c>
      <c r="BR15" s="171">
        <f t="shared" si="35"/>
        <v>65</v>
      </c>
      <c r="BS15" s="167">
        <f t="shared" si="36"/>
        <v>-14</v>
      </c>
      <c r="BT15" s="167">
        <v>3863.56</v>
      </c>
      <c r="BU15" s="167">
        <v>4501.58</v>
      </c>
      <c r="BV15" s="171">
        <f t="shared" si="37"/>
        <v>116.51378521363715</v>
      </c>
      <c r="BW15" s="167">
        <f t="shared" si="38"/>
        <v>638.02</v>
      </c>
    </row>
    <row r="16" spans="1:75" s="29" customFormat="1" ht="18" customHeight="1" x14ac:dyDescent="0.25">
      <c r="A16" s="163" t="s">
        <v>181</v>
      </c>
      <c r="B16" s="186">
        <v>2365</v>
      </c>
      <c r="C16" s="186">
        <v>2653</v>
      </c>
      <c r="D16" s="166">
        <f t="shared" si="1"/>
        <v>112.17758985200845</v>
      </c>
      <c r="E16" s="165">
        <f t="shared" si="2"/>
        <v>288</v>
      </c>
      <c r="F16" s="167">
        <v>1138</v>
      </c>
      <c r="G16" s="168">
        <v>1277</v>
      </c>
      <c r="H16" s="169">
        <f t="shared" si="3"/>
        <v>112.21441124780316</v>
      </c>
      <c r="I16" s="167">
        <f t="shared" si="4"/>
        <v>139</v>
      </c>
      <c r="J16" s="167">
        <v>750</v>
      </c>
      <c r="K16" s="167">
        <v>756</v>
      </c>
      <c r="L16" s="169">
        <f t="shared" si="5"/>
        <v>100.8</v>
      </c>
      <c r="M16" s="167">
        <f t="shared" si="6"/>
        <v>6</v>
      </c>
      <c r="N16" s="167">
        <v>1318</v>
      </c>
      <c r="O16" s="167">
        <v>1372</v>
      </c>
      <c r="P16" s="169">
        <f t="shared" si="7"/>
        <v>104.09711684370258</v>
      </c>
      <c r="Q16" s="167">
        <f t="shared" si="8"/>
        <v>54</v>
      </c>
      <c r="R16" s="167">
        <v>763</v>
      </c>
      <c r="S16" s="167">
        <v>821</v>
      </c>
      <c r="T16" s="169">
        <f t="shared" si="9"/>
        <v>107.60157273918742</v>
      </c>
      <c r="U16" s="167">
        <f t="shared" si="10"/>
        <v>58</v>
      </c>
      <c r="V16" s="169">
        <f t="shared" si="11"/>
        <v>57.8907435508346</v>
      </c>
      <c r="W16" s="169">
        <f t="shared" si="12"/>
        <v>59.839650145772595</v>
      </c>
      <c r="X16" s="169">
        <f t="shared" si="13"/>
        <v>1.9489065949379949</v>
      </c>
      <c r="Y16" s="167">
        <v>155</v>
      </c>
      <c r="Z16" s="167">
        <v>176</v>
      </c>
      <c r="AA16" s="171">
        <f t="shared" si="14"/>
        <v>113.54838709677419</v>
      </c>
      <c r="AB16" s="167">
        <f t="shared" si="15"/>
        <v>21</v>
      </c>
      <c r="AC16" s="167">
        <v>4790</v>
      </c>
      <c r="AD16" s="167">
        <v>5335</v>
      </c>
      <c r="AE16" s="171">
        <f t="shared" si="16"/>
        <v>111.37787056367432</v>
      </c>
      <c r="AF16" s="167">
        <f t="shared" si="17"/>
        <v>545</v>
      </c>
      <c r="AG16" s="167">
        <v>1124</v>
      </c>
      <c r="AH16" s="168">
        <v>1249</v>
      </c>
      <c r="AI16" s="171">
        <f t="shared" si="18"/>
        <v>212.98932384341634</v>
      </c>
      <c r="AJ16" s="167">
        <f t="shared" si="19"/>
        <v>1270</v>
      </c>
      <c r="AK16" s="167">
        <v>636</v>
      </c>
      <c r="AL16" s="167">
        <v>2394</v>
      </c>
      <c r="AM16" s="171">
        <f t="shared" si="20"/>
        <v>196.38364779874215</v>
      </c>
      <c r="AN16" s="167">
        <f t="shared" si="21"/>
        <v>613</v>
      </c>
      <c r="AO16" s="167">
        <v>213</v>
      </c>
      <c r="AP16" s="167">
        <v>238</v>
      </c>
      <c r="AQ16" s="171">
        <f t="shared" si="22"/>
        <v>111.73708920187792</v>
      </c>
      <c r="AR16" s="167">
        <f t="shared" si="23"/>
        <v>25</v>
      </c>
      <c r="AS16" s="174">
        <v>319</v>
      </c>
      <c r="AT16" s="174">
        <v>342</v>
      </c>
      <c r="AU16" s="175">
        <f t="shared" si="24"/>
        <v>107.21003134796238</v>
      </c>
      <c r="AV16" s="174">
        <f t="shared" si="25"/>
        <v>23</v>
      </c>
      <c r="AW16" s="176">
        <v>1239</v>
      </c>
      <c r="AX16" s="167">
        <v>1258</v>
      </c>
      <c r="AY16" s="171">
        <f t="shared" si="26"/>
        <v>101.53349475383374</v>
      </c>
      <c r="AZ16" s="167">
        <f t="shared" si="27"/>
        <v>19</v>
      </c>
      <c r="BA16" s="192">
        <v>766</v>
      </c>
      <c r="BB16" s="192">
        <v>425</v>
      </c>
      <c r="BC16" s="171">
        <f t="shared" si="28"/>
        <v>55.483028720626635</v>
      </c>
      <c r="BD16" s="167">
        <f t="shared" si="29"/>
        <v>-341</v>
      </c>
      <c r="BE16" s="167">
        <v>334</v>
      </c>
      <c r="BF16" s="167">
        <v>353</v>
      </c>
      <c r="BG16" s="171">
        <f t="shared" si="30"/>
        <v>105.68862275449102</v>
      </c>
      <c r="BH16" s="167">
        <f t="shared" si="31"/>
        <v>19</v>
      </c>
      <c r="BI16" s="167">
        <v>276</v>
      </c>
      <c r="BJ16" s="167">
        <v>310</v>
      </c>
      <c r="BK16" s="171">
        <f t="shared" si="32"/>
        <v>112.31884057971016</v>
      </c>
      <c r="BL16" s="167">
        <f t="shared" si="33"/>
        <v>34</v>
      </c>
      <c r="BM16" s="168">
        <v>2263.9575971731447</v>
      </c>
      <c r="BN16" s="167">
        <v>3157.5342465753424</v>
      </c>
      <c r="BO16" s="169">
        <f t="shared" si="34"/>
        <v>139.46967251144403</v>
      </c>
      <c r="BP16" s="167">
        <v>24</v>
      </c>
      <c r="BQ16" s="167">
        <v>13</v>
      </c>
      <c r="BR16" s="171">
        <f t="shared" si="35"/>
        <v>54.166666666666664</v>
      </c>
      <c r="BS16" s="167">
        <f t="shared" si="36"/>
        <v>-11</v>
      </c>
      <c r="BT16" s="167">
        <v>4159.2299999999996</v>
      </c>
      <c r="BU16" s="167">
        <v>5080.46</v>
      </c>
      <c r="BV16" s="171">
        <f t="shared" si="37"/>
        <v>122.14905162734451</v>
      </c>
      <c r="BW16" s="167">
        <f t="shared" si="38"/>
        <v>921.23000000000047</v>
      </c>
    </row>
    <row r="17" spans="1:75" s="29" customFormat="1" ht="18" customHeight="1" x14ac:dyDescent="0.25">
      <c r="A17" s="163" t="s">
        <v>182</v>
      </c>
      <c r="B17" s="186">
        <v>2248</v>
      </c>
      <c r="C17" s="186">
        <v>2062</v>
      </c>
      <c r="D17" s="166">
        <f t="shared" si="1"/>
        <v>91.72597864768683</v>
      </c>
      <c r="E17" s="165">
        <f t="shared" si="2"/>
        <v>-186</v>
      </c>
      <c r="F17" s="167">
        <v>1535</v>
      </c>
      <c r="G17" s="168">
        <v>1468</v>
      </c>
      <c r="H17" s="169">
        <f t="shared" si="3"/>
        <v>95.635179153094469</v>
      </c>
      <c r="I17" s="167">
        <f t="shared" si="4"/>
        <v>-67</v>
      </c>
      <c r="J17" s="167">
        <v>928</v>
      </c>
      <c r="K17" s="167">
        <v>812</v>
      </c>
      <c r="L17" s="169">
        <f t="shared" si="5"/>
        <v>87.5</v>
      </c>
      <c r="M17" s="167">
        <f t="shared" si="6"/>
        <v>-116</v>
      </c>
      <c r="N17" s="167">
        <v>790</v>
      </c>
      <c r="O17" s="167">
        <v>702</v>
      </c>
      <c r="P17" s="169">
        <f t="shared" si="7"/>
        <v>88.860759493670884</v>
      </c>
      <c r="Q17" s="167">
        <f t="shared" si="8"/>
        <v>-88</v>
      </c>
      <c r="R17" s="167">
        <v>382</v>
      </c>
      <c r="S17" s="167">
        <v>288</v>
      </c>
      <c r="T17" s="169">
        <f t="shared" si="9"/>
        <v>75.392670157068068</v>
      </c>
      <c r="U17" s="167">
        <f t="shared" si="10"/>
        <v>-94</v>
      </c>
      <c r="V17" s="169">
        <f t="shared" si="11"/>
        <v>48.354430379746837</v>
      </c>
      <c r="W17" s="169">
        <f t="shared" si="12"/>
        <v>41.025641025641022</v>
      </c>
      <c r="X17" s="169">
        <f t="shared" si="13"/>
        <v>-7.3287893541058153</v>
      </c>
      <c r="Y17" s="167">
        <v>137</v>
      </c>
      <c r="Z17" s="167">
        <v>183</v>
      </c>
      <c r="AA17" s="171">
        <f t="shared" si="14"/>
        <v>133.57664233576642</v>
      </c>
      <c r="AB17" s="167">
        <f t="shared" si="15"/>
        <v>46</v>
      </c>
      <c r="AC17" s="167">
        <v>3138</v>
      </c>
      <c r="AD17" s="167">
        <v>2619</v>
      </c>
      <c r="AE17" s="171">
        <f t="shared" si="16"/>
        <v>83.460803059273431</v>
      </c>
      <c r="AF17" s="167">
        <f t="shared" si="17"/>
        <v>-519</v>
      </c>
      <c r="AG17" s="167">
        <v>1526</v>
      </c>
      <c r="AH17" s="168">
        <v>1407</v>
      </c>
      <c r="AI17" s="171">
        <f t="shared" si="18"/>
        <v>54.390563564875492</v>
      </c>
      <c r="AJ17" s="167">
        <f t="shared" si="19"/>
        <v>-696</v>
      </c>
      <c r="AK17" s="167">
        <v>992</v>
      </c>
      <c r="AL17" s="167">
        <v>830</v>
      </c>
      <c r="AM17" s="171">
        <f t="shared" si="20"/>
        <v>141.83467741935485</v>
      </c>
      <c r="AN17" s="167">
        <f t="shared" si="21"/>
        <v>415</v>
      </c>
      <c r="AO17" s="167">
        <v>59</v>
      </c>
      <c r="AP17" s="167">
        <v>32</v>
      </c>
      <c r="AQ17" s="171">
        <f t="shared" si="22"/>
        <v>54.237288135593218</v>
      </c>
      <c r="AR17" s="167">
        <f t="shared" si="23"/>
        <v>-27</v>
      </c>
      <c r="AS17" s="174">
        <v>186</v>
      </c>
      <c r="AT17" s="174">
        <v>196</v>
      </c>
      <c r="AU17" s="175">
        <f t="shared" si="24"/>
        <v>105.3763440860215</v>
      </c>
      <c r="AV17" s="174">
        <f t="shared" si="25"/>
        <v>10</v>
      </c>
      <c r="AW17" s="176">
        <v>794</v>
      </c>
      <c r="AX17" s="167">
        <v>787</v>
      </c>
      <c r="AY17" s="171">
        <f t="shared" si="26"/>
        <v>99.118387909319893</v>
      </c>
      <c r="AZ17" s="167">
        <f t="shared" si="27"/>
        <v>-7</v>
      </c>
      <c r="BA17" s="192">
        <v>893</v>
      </c>
      <c r="BB17" s="192">
        <v>527</v>
      </c>
      <c r="BC17" s="171">
        <f t="shared" si="28"/>
        <v>59.014557670772675</v>
      </c>
      <c r="BD17" s="167">
        <f t="shared" si="29"/>
        <v>-366</v>
      </c>
      <c r="BE17" s="167">
        <v>608</v>
      </c>
      <c r="BF17" s="167">
        <v>508</v>
      </c>
      <c r="BG17" s="171">
        <f t="shared" si="30"/>
        <v>83.55263157894737</v>
      </c>
      <c r="BH17" s="167">
        <f t="shared" si="31"/>
        <v>-100</v>
      </c>
      <c r="BI17" s="167">
        <v>491</v>
      </c>
      <c r="BJ17" s="167">
        <v>415</v>
      </c>
      <c r="BK17" s="171">
        <f t="shared" si="32"/>
        <v>84.521384928716898</v>
      </c>
      <c r="BL17" s="167">
        <f t="shared" si="33"/>
        <v>-76</v>
      </c>
      <c r="BM17" s="168">
        <v>1565.79476861167</v>
      </c>
      <c r="BN17" s="167">
        <v>1855.1470588235295</v>
      </c>
      <c r="BO17" s="169">
        <f t="shared" si="34"/>
        <v>118.47957957276975</v>
      </c>
      <c r="BP17" s="167">
        <v>23</v>
      </c>
      <c r="BQ17" s="167">
        <v>20</v>
      </c>
      <c r="BR17" s="171">
        <f t="shared" si="35"/>
        <v>86.956521739130437</v>
      </c>
      <c r="BS17" s="167">
        <f t="shared" si="36"/>
        <v>-3</v>
      </c>
      <c r="BT17" s="167">
        <v>3992.43</v>
      </c>
      <c r="BU17" s="167">
        <v>4880.1499999999996</v>
      </c>
      <c r="BV17" s="171">
        <f t="shared" si="37"/>
        <v>122.23507988868934</v>
      </c>
      <c r="BW17" s="167">
        <f t="shared" si="38"/>
        <v>887.7199999999998</v>
      </c>
    </row>
    <row r="18" spans="1:75" s="29" customFormat="1" ht="18" customHeight="1" x14ac:dyDescent="0.25">
      <c r="A18" s="163" t="s">
        <v>183</v>
      </c>
      <c r="B18" s="186">
        <v>1517</v>
      </c>
      <c r="C18" s="186">
        <v>1779</v>
      </c>
      <c r="D18" s="166">
        <f t="shared" si="1"/>
        <v>117.27092946605143</v>
      </c>
      <c r="E18" s="165">
        <f t="shared" si="2"/>
        <v>262</v>
      </c>
      <c r="F18" s="167">
        <v>986</v>
      </c>
      <c r="G18" s="168">
        <v>1156</v>
      </c>
      <c r="H18" s="169">
        <f t="shared" si="3"/>
        <v>117.24137931034481</v>
      </c>
      <c r="I18" s="167">
        <f t="shared" si="4"/>
        <v>170</v>
      </c>
      <c r="J18" s="167">
        <v>626</v>
      </c>
      <c r="K18" s="167">
        <v>718</v>
      </c>
      <c r="L18" s="169">
        <f t="shared" si="5"/>
        <v>114.69648562300318</v>
      </c>
      <c r="M18" s="167">
        <f t="shared" si="6"/>
        <v>92</v>
      </c>
      <c r="N18" s="167">
        <v>880</v>
      </c>
      <c r="O18" s="167">
        <v>984</v>
      </c>
      <c r="P18" s="169">
        <f t="shared" si="7"/>
        <v>111.81818181818181</v>
      </c>
      <c r="Q18" s="167">
        <f t="shared" si="8"/>
        <v>104</v>
      </c>
      <c r="R18" s="167">
        <v>495</v>
      </c>
      <c r="S18" s="167">
        <v>591</v>
      </c>
      <c r="T18" s="169">
        <f t="shared" si="9"/>
        <v>119.39393939393939</v>
      </c>
      <c r="U18" s="167">
        <f t="shared" si="10"/>
        <v>96</v>
      </c>
      <c r="V18" s="169">
        <f t="shared" si="11"/>
        <v>56.25</v>
      </c>
      <c r="W18" s="169">
        <f t="shared" si="12"/>
        <v>60.060975609756099</v>
      </c>
      <c r="X18" s="169">
        <f t="shared" si="13"/>
        <v>3.8109756097560989</v>
      </c>
      <c r="Y18" s="167">
        <v>110</v>
      </c>
      <c r="Z18" s="167">
        <v>108</v>
      </c>
      <c r="AA18" s="171">
        <f t="shared" si="14"/>
        <v>98.181818181818187</v>
      </c>
      <c r="AB18" s="167">
        <f t="shared" si="15"/>
        <v>-2</v>
      </c>
      <c r="AC18" s="167">
        <v>2700</v>
      </c>
      <c r="AD18" s="167">
        <v>3412</v>
      </c>
      <c r="AE18" s="171">
        <f t="shared" si="16"/>
        <v>126.37037037037038</v>
      </c>
      <c r="AF18" s="167">
        <f t="shared" si="17"/>
        <v>712</v>
      </c>
      <c r="AG18" s="167">
        <v>955</v>
      </c>
      <c r="AH18" s="168">
        <v>1152</v>
      </c>
      <c r="AI18" s="171">
        <f t="shared" si="18"/>
        <v>115.07853403141361</v>
      </c>
      <c r="AJ18" s="167">
        <f t="shared" si="19"/>
        <v>144</v>
      </c>
      <c r="AK18" s="167">
        <v>739</v>
      </c>
      <c r="AL18" s="167">
        <v>1099</v>
      </c>
      <c r="AM18" s="171">
        <f t="shared" si="20"/>
        <v>155.88633288227334</v>
      </c>
      <c r="AN18" s="167">
        <f t="shared" si="21"/>
        <v>413</v>
      </c>
      <c r="AO18" s="167">
        <v>120</v>
      </c>
      <c r="AP18" s="167">
        <v>119</v>
      </c>
      <c r="AQ18" s="171">
        <f t="shared" si="22"/>
        <v>99.166666666666671</v>
      </c>
      <c r="AR18" s="167">
        <f t="shared" si="23"/>
        <v>-1</v>
      </c>
      <c r="AS18" s="174">
        <v>218</v>
      </c>
      <c r="AT18" s="174">
        <v>237</v>
      </c>
      <c r="AU18" s="175">
        <f t="shared" si="24"/>
        <v>108.71559633027523</v>
      </c>
      <c r="AV18" s="174">
        <f t="shared" si="25"/>
        <v>19</v>
      </c>
      <c r="AW18" s="176">
        <v>1009</v>
      </c>
      <c r="AX18" s="167">
        <v>1015</v>
      </c>
      <c r="AY18" s="171">
        <f t="shared" si="26"/>
        <v>100.59464816650147</v>
      </c>
      <c r="AZ18" s="167">
        <f t="shared" si="27"/>
        <v>6</v>
      </c>
      <c r="BA18" s="192">
        <v>282</v>
      </c>
      <c r="BB18" s="192">
        <v>418</v>
      </c>
      <c r="BC18" s="171">
        <f t="shared" si="28"/>
        <v>148.22695035460993</v>
      </c>
      <c r="BD18" s="167">
        <f t="shared" si="29"/>
        <v>136</v>
      </c>
      <c r="BE18" s="167">
        <v>271</v>
      </c>
      <c r="BF18" s="167">
        <v>407</v>
      </c>
      <c r="BG18" s="171">
        <f t="shared" si="30"/>
        <v>150.18450184501845</v>
      </c>
      <c r="BH18" s="167">
        <f t="shared" si="31"/>
        <v>136</v>
      </c>
      <c r="BI18" s="167">
        <v>229</v>
      </c>
      <c r="BJ18" s="167">
        <v>333</v>
      </c>
      <c r="BK18" s="171">
        <f t="shared" si="32"/>
        <v>145.41484716157206</v>
      </c>
      <c r="BL18" s="167">
        <f t="shared" si="33"/>
        <v>104</v>
      </c>
      <c r="BM18" s="168">
        <v>2452.5210084033615</v>
      </c>
      <c r="BN18" s="167">
        <v>3414.0992167101826</v>
      </c>
      <c r="BO18" s="169">
        <f t="shared" si="34"/>
        <v>139.20774602998515</v>
      </c>
      <c r="BP18" s="167">
        <v>47</v>
      </c>
      <c r="BQ18" s="167">
        <v>20</v>
      </c>
      <c r="BR18" s="171">
        <f t="shared" si="35"/>
        <v>42.553191489361701</v>
      </c>
      <c r="BS18" s="167">
        <f t="shared" si="36"/>
        <v>-27</v>
      </c>
      <c r="BT18" s="167">
        <v>4400.72</v>
      </c>
      <c r="BU18" s="167">
        <v>5138.45</v>
      </c>
      <c r="BV18" s="171">
        <f t="shared" si="37"/>
        <v>116.76384773400714</v>
      </c>
      <c r="BW18" s="167">
        <f t="shared" si="38"/>
        <v>737.72999999999956</v>
      </c>
    </row>
    <row r="19" spans="1:75" s="29" customFormat="1" ht="18" customHeight="1" x14ac:dyDescent="0.25">
      <c r="A19" s="163" t="s">
        <v>184</v>
      </c>
      <c r="B19" s="186">
        <v>3825</v>
      </c>
      <c r="C19" s="186">
        <v>3809</v>
      </c>
      <c r="D19" s="166">
        <f t="shared" si="1"/>
        <v>99.58169934640523</v>
      </c>
      <c r="E19" s="165">
        <f t="shared" si="2"/>
        <v>-16</v>
      </c>
      <c r="F19" s="167">
        <v>2364</v>
      </c>
      <c r="G19" s="168">
        <v>2245</v>
      </c>
      <c r="H19" s="169">
        <f t="shared" si="3"/>
        <v>94.966159052453463</v>
      </c>
      <c r="I19" s="167">
        <f t="shared" si="4"/>
        <v>-119</v>
      </c>
      <c r="J19" s="167">
        <v>1520</v>
      </c>
      <c r="K19" s="167">
        <v>1460</v>
      </c>
      <c r="L19" s="169">
        <f t="shared" si="5"/>
        <v>96.05263157894737</v>
      </c>
      <c r="M19" s="167">
        <f t="shared" si="6"/>
        <v>-60</v>
      </c>
      <c r="N19" s="167">
        <v>2139</v>
      </c>
      <c r="O19" s="167">
        <v>2203</v>
      </c>
      <c r="P19" s="169">
        <f t="shared" si="7"/>
        <v>102.9920523609163</v>
      </c>
      <c r="Q19" s="167">
        <f t="shared" si="8"/>
        <v>64</v>
      </c>
      <c r="R19" s="167">
        <v>1367</v>
      </c>
      <c r="S19" s="167">
        <v>1423</v>
      </c>
      <c r="T19" s="169">
        <f t="shared" si="9"/>
        <v>104.09656181419167</v>
      </c>
      <c r="U19" s="167">
        <f t="shared" si="10"/>
        <v>56</v>
      </c>
      <c r="V19" s="169">
        <f t="shared" si="11"/>
        <v>63.908368396446932</v>
      </c>
      <c r="W19" s="169">
        <f t="shared" si="12"/>
        <v>64.593735814798009</v>
      </c>
      <c r="X19" s="169">
        <f t="shared" si="13"/>
        <v>0.68536741835107762</v>
      </c>
      <c r="Y19" s="167">
        <v>211</v>
      </c>
      <c r="Z19" s="167">
        <v>257</v>
      </c>
      <c r="AA19" s="171">
        <f t="shared" si="14"/>
        <v>121.80094786729858</v>
      </c>
      <c r="AB19" s="167">
        <f t="shared" si="15"/>
        <v>46</v>
      </c>
      <c r="AC19" s="167">
        <v>7650</v>
      </c>
      <c r="AD19" s="167">
        <v>7416</v>
      </c>
      <c r="AE19" s="171">
        <f t="shared" si="16"/>
        <v>96.941176470588232</v>
      </c>
      <c r="AF19" s="167">
        <f t="shared" si="17"/>
        <v>-234</v>
      </c>
      <c r="AG19" s="167">
        <v>2343</v>
      </c>
      <c r="AH19" s="168">
        <v>2213</v>
      </c>
      <c r="AI19" s="171">
        <f t="shared" si="18"/>
        <v>135.76611182244983</v>
      </c>
      <c r="AJ19" s="167">
        <f t="shared" si="19"/>
        <v>838</v>
      </c>
      <c r="AK19" s="167">
        <v>3284</v>
      </c>
      <c r="AL19" s="167">
        <v>3181</v>
      </c>
      <c r="AM19" s="171">
        <f t="shared" si="20"/>
        <v>67.387332521315471</v>
      </c>
      <c r="AN19" s="167">
        <f t="shared" si="21"/>
        <v>-1071</v>
      </c>
      <c r="AO19" s="167">
        <v>277</v>
      </c>
      <c r="AP19" s="167">
        <v>268</v>
      </c>
      <c r="AQ19" s="171">
        <f t="shared" si="22"/>
        <v>96.750902527075809</v>
      </c>
      <c r="AR19" s="167">
        <f t="shared" si="23"/>
        <v>-9</v>
      </c>
      <c r="AS19" s="174">
        <v>532</v>
      </c>
      <c r="AT19" s="174">
        <v>582</v>
      </c>
      <c r="AU19" s="175">
        <f t="shared" si="24"/>
        <v>109.39849624060149</v>
      </c>
      <c r="AV19" s="174">
        <f t="shared" si="25"/>
        <v>50</v>
      </c>
      <c r="AW19" s="176">
        <v>2213</v>
      </c>
      <c r="AX19" s="167">
        <v>2296</v>
      </c>
      <c r="AY19" s="171">
        <f t="shared" si="26"/>
        <v>103.75056484410304</v>
      </c>
      <c r="AZ19" s="167">
        <f t="shared" si="27"/>
        <v>83</v>
      </c>
      <c r="BA19" s="192">
        <v>793</v>
      </c>
      <c r="BB19" s="192">
        <v>733</v>
      </c>
      <c r="BC19" s="171">
        <f t="shared" si="28"/>
        <v>92.43379571248424</v>
      </c>
      <c r="BD19" s="167">
        <f t="shared" si="29"/>
        <v>-60</v>
      </c>
      <c r="BE19" s="167">
        <v>741</v>
      </c>
      <c r="BF19" s="167">
        <v>709</v>
      </c>
      <c r="BG19" s="171">
        <f t="shared" si="30"/>
        <v>95.681511470985157</v>
      </c>
      <c r="BH19" s="167">
        <f t="shared" si="31"/>
        <v>-32</v>
      </c>
      <c r="BI19" s="167">
        <v>637</v>
      </c>
      <c r="BJ19" s="167">
        <v>636</v>
      </c>
      <c r="BK19" s="171">
        <f t="shared" si="32"/>
        <v>99.843014128728413</v>
      </c>
      <c r="BL19" s="167">
        <f t="shared" si="33"/>
        <v>-1</v>
      </c>
      <c r="BM19" s="168">
        <v>1921.4497041420118</v>
      </c>
      <c r="BN19" s="167">
        <v>2465.4002713704208</v>
      </c>
      <c r="BO19" s="169">
        <f t="shared" si="34"/>
        <v>128.30938358968393</v>
      </c>
      <c r="BP19" s="167">
        <v>56</v>
      </c>
      <c r="BQ19" s="167">
        <v>29</v>
      </c>
      <c r="BR19" s="171">
        <f t="shared" si="35"/>
        <v>51.785714285714292</v>
      </c>
      <c r="BS19" s="167">
        <f t="shared" si="36"/>
        <v>-27</v>
      </c>
      <c r="BT19" s="167">
        <v>4464.34</v>
      </c>
      <c r="BU19" s="167">
        <v>4604.26</v>
      </c>
      <c r="BV19" s="171">
        <f t="shared" si="37"/>
        <v>103.13416988849416</v>
      </c>
      <c r="BW19" s="167">
        <f t="shared" si="38"/>
        <v>139.92000000000007</v>
      </c>
    </row>
    <row r="20" spans="1:75" s="30" customFormat="1" ht="18" customHeight="1" x14ac:dyDescent="0.3">
      <c r="A20" s="163" t="s">
        <v>185</v>
      </c>
      <c r="B20" s="186">
        <v>1739</v>
      </c>
      <c r="C20" s="186">
        <v>1654</v>
      </c>
      <c r="D20" s="166">
        <f t="shared" si="1"/>
        <v>95.112133410005754</v>
      </c>
      <c r="E20" s="165">
        <f t="shared" si="2"/>
        <v>-85</v>
      </c>
      <c r="F20" s="167">
        <v>901</v>
      </c>
      <c r="G20" s="168">
        <v>857</v>
      </c>
      <c r="H20" s="169">
        <f t="shared" si="3"/>
        <v>95.1165371809101</v>
      </c>
      <c r="I20" s="167">
        <f t="shared" si="4"/>
        <v>-44</v>
      </c>
      <c r="J20" s="167">
        <v>599</v>
      </c>
      <c r="K20" s="167">
        <v>498</v>
      </c>
      <c r="L20" s="169">
        <f t="shared" si="5"/>
        <v>83.138564273789655</v>
      </c>
      <c r="M20" s="167">
        <f t="shared" si="6"/>
        <v>-101</v>
      </c>
      <c r="N20" s="167">
        <v>979</v>
      </c>
      <c r="O20" s="167">
        <v>900</v>
      </c>
      <c r="P20" s="169">
        <f t="shared" si="7"/>
        <v>91.930541368743619</v>
      </c>
      <c r="Q20" s="167">
        <f t="shared" si="8"/>
        <v>-79</v>
      </c>
      <c r="R20" s="167">
        <v>600</v>
      </c>
      <c r="S20" s="167">
        <v>562</v>
      </c>
      <c r="T20" s="169">
        <f t="shared" si="9"/>
        <v>93.666666666666671</v>
      </c>
      <c r="U20" s="167">
        <f t="shared" si="10"/>
        <v>-38</v>
      </c>
      <c r="V20" s="169">
        <f t="shared" si="11"/>
        <v>61.287027579162412</v>
      </c>
      <c r="W20" s="169">
        <f t="shared" si="12"/>
        <v>62.44444444444445</v>
      </c>
      <c r="X20" s="169">
        <f t="shared" si="13"/>
        <v>1.1574168652820376</v>
      </c>
      <c r="Y20" s="167">
        <v>77</v>
      </c>
      <c r="Z20" s="167">
        <v>106</v>
      </c>
      <c r="AA20" s="171">
        <f t="shared" si="14"/>
        <v>137.66233766233768</v>
      </c>
      <c r="AB20" s="167">
        <f t="shared" si="15"/>
        <v>29</v>
      </c>
      <c r="AC20" s="167">
        <v>3433</v>
      </c>
      <c r="AD20" s="167">
        <v>3643</v>
      </c>
      <c r="AE20" s="171">
        <f t="shared" si="16"/>
        <v>106.11709874745121</v>
      </c>
      <c r="AF20" s="167">
        <f t="shared" si="17"/>
        <v>210</v>
      </c>
      <c r="AG20" s="167">
        <v>893</v>
      </c>
      <c r="AH20" s="168">
        <v>856</v>
      </c>
      <c r="AI20" s="171">
        <f t="shared" si="18"/>
        <v>206.15901455767079</v>
      </c>
      <c r="AJ20" s="167">
        <f t="shared" si="19"/>
        <v>948</v>
      </c>
      <c r="AK20" s="167">
        <v>1352</v>
      </c>
      <c r="AL20" s="167">
        <v>1841</v>
      </c>
      <c r="AM20" s="171">
        <f t="shared" si="20"/>
        <v>63.31360946745562</v>
      </c>
      <c r="AN20" s="167">
        <f t="shared" si="21"/>
        <v>-496</v>
      </c>
      <c r="AO20" s="167">
        <v>154</v>
      </c>
      <c r="AP20" s="167">
        <v>172</v>
      </c>
      <c r="AQ20" s="171">
        <f t="shared" si="22"/>
        <v>111.68831168831169</v>
      </c>
      <c r="AR20" s="167">
        <f t="shared" si="23"/>
        <v>18</v>
      </c>
      <c r="AS20" s="174">
        <v>188</v>
      </c>
      <c r="AT20" s="174">
        <v>196</v>
      </c>
      <c r="AU20" s="175">
        <f t="shared" si="24"/>
        <v>104.25531914893618</v>
      </c>
      <c r="AV20" s="174">
        <f t="shared" si="25"/>
        <v>8</v>
      </c>
      <c r="AW20" s="176">
        <v>1108</v>
      </c>
      <c r="AX20" s="167">
        <v>1014</v>
      </c>
      <c r="AY20" s="171">
        <f t="shared" si="26"/>
        <v>91.516245487364628</v>
      </c>
      <c r="AZ20" s="167">
        <f t="shared" si="27"/>
        <v>-94</v>
      </c>
      <c r="BA20" s="192">
        <v>432</v>
      </c>
      <c r="BB20" s="192">
        <v>445</v>
      </c>
      <c r="BC20" s="171">
        <f t="shared" si="28"/>
        <v>103.00925925925925</v>
      </c>
      <c r="BD20" s="167">
        <f t="shared" si="29"/>
        <v>13</v>
      </c>
      <c r="BE20" s="167">
        <v>233</v>
      </c>
      <c r="BF20" s="167">
        <v>258</v>
      </c>
      <c r="BG20" s="171">
        <f t="shared" si="30"/>
        <v>110.72961373390558</v>
      </c>
      <c r="BH20" s="167">
        <f t="shared" si="31"/>
        <v>25</v>
      </c>
      <c r="BI20" s="167">
        <v>217</v>
      </c>
      <c r="BJ20" s="167">
        <v>231</v>
      </c>
      <c r="BK20" s="171">
        <f t="shared" si="32"/>
        <v>106.45161290322579</v>
      </c>
      <c r="BL20" s="167">
        <f t="shared" si="33"/>
        <v>14</v>
      </c>
      <c r="BM20" s="168">
        <v>2069.6078431372548</v>
      </c>
      <c r="BN20" s="167">
        <v>3422.7488151658767</v>
      </c>
      <c r="BO20" s="169">
        <f t="shared" si="34"/>
        <v>165.38151546514422</v>
      </c>
      <c r="BP20" s="167">
        <v>35</v>
      </c>
      <c r="BQ20" s="167">
        <v>35</v>
      </c>
      <c r="BR20" s="171">
        <f t="shared" si="35"/>
        <v>100</v>
      </c>
      <c r="BS20" s="167">
        <f t="shared" si="36"/>
        <v>0</v>
      </c>
      <c r="BT20" s="167">
        <v>4825.8599999999997</v>
      </c>
      <c r="BU20" s="167">
        <v>4339.9399999999996</v>
      </c>
      <c r="BV20" s="171">
        <f t="shared" si="37"/>
        <v>89.930913868201728</v>
      </c>
      <c r="BW20" s="167">
        <f t="shared" si="38"/>
        <v>-485.92000000000007</v>
      </c>
    </row>
    <row r="21" spans="1:75" s="29" customFormat="1" ht="18" customHeight="1" x14ac:dyDescent="0.25">
      <c r="A21" s="163" t="s">
        <v>186</v>
      </c>
      <c r="B21" s="186">
        <v>852</v>
      </c>
      <c r="C21" s="186">
        <v>776</v>
      </c>
      <c r="D21" s="166">
        <f t="shared" si="1"/>
        <v>91.079812206572768</v>
      </c>
      <c r="E21" s="165">
        <f t="shared" si="2"/>
        <v>-76</v>
      </c>
      <c r="F21" s="167">
        <v>486</v>
      </c>
      <c r="G21" s="168">
        <v>481</v>
      </c>
      <c r="H21" s="169">
        <f t="shared" si="3"/>
        <v>98.971193415637856</v>
      </c>
      <c r="I21" s="167">
        <f t="shared" si="4"/>
        <v>-5</v>
      </c>
      <c r="J21" s="167">
        <v>284</v>
      </c>
      <c r="K21" s="167">
        <v>285</v>
      </c>
      <c r="L21" s="169">
        <f t="shared" si="5"/>
        <v>100.35211267605635</v>
      </c>
      <c r="M21" s="167">
        <f t="shared" si="6"/>
        <v>1</v>
      </c>
      <c r="N21" s="167">
        <v>473</v>
      </c>
      <c r="O21" s="167">
        <v>408</v>
      </c>
      <c r="P21" s="169">
        <f t="shared" si="7"/>
        <v>86.257928118393238</v>
      </c>
      <c r="Q21" s="167">
        <f t="shared" si="8"/>
        <v>-65</v>
      </c>
      <c r="R21" s="167">
        <v>299</v>
      </c>
      <c r="S21" s="167">
        <v>238</v>
      </c>
      <c r="T21" s="169">
        <f t="shared" si="9"/>
        <v>79.598662207357862</v>
      </c>
      <c r="U21" s="167">
        <f t="shared" si="10"/>
        <v>-61</v>
      </c>
      <c r="V21" s="169">
        <f t="shared" si="11"/>
        <v>63.213530655391125</v>
      </c>
      <c r="W21" s="169">
        <f t="shared" si="12"/>
        <v>58.333333333333336</v>
      </c>
      <c r="X21" s="169">
        <f t="shared" si="13"/>
        <v>-4.8801973220577892</v>
      </c>
      <c r="Y21" s="167">
        <v>62</v>
      </c>
      <c r="Z21" s="167">
        <v>52</v>
      </c>
      <c r="AA21" s="171">
        <f t="shared" si="14"/>
        <v>83.870967741935488</v>
      </c>
      <c r="AB21" s="167">
        <f t="shared" si="15"/>
        <v>-10</v>
      </c>
      <c r="AC21" s="167">
        <v>1810</v>
      </c>
      <c r="AD21" s="167">
        <v>1761</v>
      </c>
      <c r="AE21" s="171">
        <f t="shared" si="16"/>
        <v>97.292817679558013</v>
      </c>
      <c r="AF21" s="167">
        <f t="shared" si="17"/>
        <v>-49</v>
      </c>
      <c r="AG21" s="167">
        <v>481</v>
      </c>
      <c r="AH21" s="168">
        <v>472</v>
      </c>
      <c r="AI21" s="171">
        <f t="shared" si="18"/>
        <v>118.29521829521829</v>
      </c>
      <c r="AJ21" s="167">
        <f t="shared" si="19"/>
        <v>88</v>
      </c>
      <c r="AK21" s="167">
        <v>529</v>
      </c>
      <c r="AL21" s="167">
        <v>569</v>
      </c>
      <c r="AM21" s="171">
        <f t="shared" si="20"/>
        <v>89.224952741020786</v>
      </c>
      <c r="AN21" s="167">
        <f t="shared" si="21"/>
        <v>-57</v>
      </c>
      <c r="AO21" s="167">
        <v>58</v>
      </c>
      <c r="AP21" s="167">
        <v>50</v>
      </c>
      <c r="AQ21" s="171">
        <f t="shared" si="22"/>
        <v>86.206896551724128</v>
      </c>
      <c r="AR21" s="167">
        <f t="shared" si="23"/>
        <v>-8</v>
      </c>
      <c r="AS21" s="174">
        <v>139</v>
      </c>
      <c r="AT21" s="174">
        <v>110</v>
      </c>
      <c r="AU21" s="175">
        <f t="shared" si="24"/>
        <v>79.136690647482013</v>
      </c>
      <c r="AV21" s="174">
        <f t="shared" si="25"/>
        <v>-29</v>
      </c>
      <c r="AW21" s="176">
        <v>464</v>
      </c>
      <c r="AX21" s="167">
        <v>403</v>
      </c>
      <c r="AY21" s="171">
        <f t="shared" si="26"/>
        <v>86.853448275862064</v>
      </c>
      <c r="AZ21" s="167">
        <f t="shared" si="27"/>
        <v>-61</v>
      </c>
      <c r="BA21" s="192">
        <v>219</v>
      </c>
      <c r="BB21" s="192">
        <v>210</v>
      </c>
      <c r="BC21" s="171">
        <f t="shared" si="28"/>
        <v>95.890410958904098</v>
      </c>
      <c r="BD21" s="167">
        <f t="shared" si="29"/>
        <v>-9</v>
      </c>
      <c r="BE21" s="167">
        <v>163</v>
      </c>
      <c r="BF21" s="167">
        <v>160</v>
      </c>
      <c r="BG21" s="171">
        <f t="shared" si="30"/>
        <v>98.159509202453989</v>
      </c>
      <c r="BH21" s="167">
        <f t="shared" si="31"/>
        <v>-3</v>
      </c>
      <c r="BI21" s="167">
        <v>149</v>
      </c>
      <c r="BJ21" s="167">
        <v>142</v>
      </c>
      <c r="BK21" s="171">
        <f t="shared" si="32"/>
        <v>95.302013422818789</v>
      </c>
      <c r="BL21" s="167">
        <f t="shared" si="33"/>
        <v>-7</v>
      </c>
      <c r="BM21" s="168">
        <v>2211.6666666666665</v>
      </c>
      <c r="BN21" s="167">
        <v>3057.5539568345325</v>
      </c>
      <c r="BO21" s="169">
        <f t="shared" si="34"/>
        <v>138.24659940472642</v>
      </c>
      <c r="BP21" s="167">
        <v>17</v>
      </c>
      <c r="BQ21" s="167">
        <v>16</v>
      </c>
      <c r="BR21" s="171">
        <f t="shared" si="35"/>
        <v>94.117647058823522</v>
      </c>
      <c r="BS21" s="167">
        <f t="shared" si="36"/>
        <v>-1</v>
      </c>
      <c r="BT21" s="167">
        <v>3942.47</v>
      </c>
      <c r="BU21" s="167">
        <v>4139.8100000000004</v>
      </c>
      <c r="BV21" s="171">
        <f t="shared" si="37"/>
        <v>105.0054914812288</v>
      </c>
      <c r="BW21" s="167">
        <f t="shared" si="38"/>
        <v>197.3400000000006</v>
      </c>
    </row>
    <row r="22" spans="1:75" s="29" customFormat="1" ht="18" customHeight="1" x14ac:dyDescent="0.25">
      <c r="A22" s="163" t="s">
        <v>187</v>
      </c>
      <c r="B22" s="186">
        <v>1882</v>
      </c>
      <c r="C22" s="186">
        <v>2054</v>
      </c>
      <c r="D22" s="166">
        <f t="shared" si="1"/>
        <v>109.13921360255048</v>
      </c>
      <c r="E22" s="165">
        <f t="shared" si="2"/>
        <v>172</v>
      </c>
      <c r="F22" s="167">
        <v>1161</v>
      </c>
      <c r="G22" s="168">
        <v>1245</v>
      </c>
      <c r="H22" s="169">
        <f t="shared" si="3"/>
        <v>107.23514211886305</v>
      </c>
      <c r="I22" s="167">
        <f t="shared" si="4"/>
        <v>84</v>
      </c>
      <c r="J22" s="167">
        <v>693</v>
      </c>
      <c r="K22" s="167">
        <v>669</v>
      </c>
      <c r="L22" s="169">
        <f t="shared" si="5"/>
        <v>96.53679653679653</v>
      </c>
      <c r="M22" s="167">
        <f t="shared" si="6"/>
        <v>-24</v>
      </c>
      <c r="N22" s="167">
        <v>1021</v>
      </c>
      <c r="O22" s="167">
        <v>1144</v>
      </c>
      <c r="P22" s="169">
        <f t="shared" si="7"/>
        <v>112.04701273261509</v>
      </c>
      <c r="Q22" s="167">
        <f t="shared" si="8"/>
        <v>123</v>
      </c>
      <c r="R22" s="167">
        <v>595</v>
      </c>
      <c r="S22" s="167">
        <v>654</v>
      </c>
      <c r="T22" s="169">
        <f t="shared" si="9"/>
        <v>109.91596638655463</v>
      </c>
      <c r="U22" s="167">
        <f t="shared" si="10"/>
        <v>59</v>
      </c>
      <c r="V22" s="169">
        <f t="shared" si="11"/>
        <v>58.276199804113617</v>
      </c>
      <c r="W22" s="169">
        <f t="shared" si="12"/>
        <v>57.167832167832167</v>
      </c>
      <c r="X22" s="169">
        <f t="shared" si="13"/>
        <v>-1.1083676362814501</v>
      </c>
      <c r="Y22" s="167">
        <v>74</v>
      </c>
      <c r="Z22" s="167">
        <v>146</v>
      </c>
      <c r="AA22" s="171">
        <f t="shared" si="14"/>
        <v>197.29729729729729</v>
      </c>
      <c r="AB22" s="167">
        <f t="shared" si="15"/>
        <v>72</v>
      </c>
      <c r="AC22" s="167">
        <v>5818</v>
      </c>
      <c r="AD22" s="167">
        <v>5966</v>
      </c>
      <c r="AE22" s="171">
        <f t="shared" si="16"/>
        <v>102.54382949467171</v>
      </c>
      <c r="AF22" s="167">
        <f t="shared" si="17"/>
        <v>148</v>
      </c>
      <c r="AG22" s="167">
        <v>1145</v>
      </c>
      <c r="AH22" s="168">
        <v>1233</v>
      </c>
      <c r="AI22" s="171">
        <f t="shared" si="18"/>
        <v>128.03493449781661</v>
      </c>
      <c r="AJ22" s="167">
        <f t="shared" si="19"/>
        <v>321</v>
      </c>
      <c r="AK22" s="167">
        <v>695</v>
      </c>
      <c r="AL22" s="167">
        <v>1466</v>
      </c>
      <c r="AM22" s="171">
        <f t="shared" si="20"/>
        <v>177.41007194244605</v>
      </c>
      <c r="AN22" s="167">
        <f t="shared" si="21"/>
        <v>538</v>
      </c>
      <c r="AO22" s="167">
        <v>135</v>
      </c>
      <c r="AP22" s="167">
        <v>142</v>
      </c>
      <c r="AQ22" s="171">
        <f t="shared" si="22"/>
        <v>105.18518518518518</v>
      </c>
      <c r="AR22" s="167">
        <f t="shared" si="23"/>
        <v>7</v>
      </c>
      <c r="AS22" s="174">
        <v>234</v>
      </c>
      <c r="AT22" s="174">
        <v>264</v>
      </c>
      <c r="AU22" s="175">
        <f t="shared" si="24"/>
        <v>112.82051282051282</v>
      </c>
      <c r="AV22" s="174">
        <f t="shared" si="25"/>
        <v>30</v>
      </c>
      <c r="AW22" s="176">
        <v>1230</v>
      </c>
      <c r="AX22" s="167">
        <v>1280</v>
      </c>
      <c r="AY22" s="171">
        <f t="shared" si="26"/>
        <v>104.06504065040652</v>
      </c>
      <c r="AZ22" s="167">
        <f t="shared" si="27"/>
        <v>50</v>
      </c>
      <c r="BA22" s="192">
        <v>538</v>
      </c>
      <c r="BB22" s="192">
        <v>531</v>
      </c>
      <c r="BC22" s="171">
        <f t="shared" si="28"/>
        <v>98.698884758364315</v>
      </c>
      <c r="BD22" s="167">
        <f t="shared" si="29"/>
        <v>-7</v>
      </c>
      <c r="BE22" s="167">
        <v>421</v>
      </c>
      <c r="BF22" s="167">
        <v>390</v>
      </c>
      <c r="BG22" s="171">
        <f t="shared" si="30"/>
        <v>92.63657957244655</v>
      </c>
      <c r="BH22" s="167">
        <f t="shared" si="31"/>
        <v>-31</v>
      </c>
      <c r="BI22" s="167">
        <v>327</v>
      </c>
      <c r="BJ22" s="167">
        <v>327</v>
      </c>
      <c r="BK22" s="171">
        <f t="shared" si="32"/>
        <v>100</v>
      </c>
      <c r="BL22" s="167">
        <f t="shared" si="33"/>
        <v>0</v>
      </c>
      <c r="BM22" s="168">
        <v>2147.3684210526317</v>
      </c>
      <c r="BN22" s="167">
        <v>2988.4920634920636</v>
      </c>
      <c r="BO22" s="169">
        <f t="shared" si="34"/>
        <v>139.16997354497354</v>
      </c>
      <c r="BP22" s="167">
        <v>35</v>
      </c>
      <c r="BQ22" s="167">
        <v>17</v>
      </c>
      <c r="BR22" s="171">
        <f t="shared" si="35"/>
        <v>48.571428571428569</v>
      </c>
      <c r="BS22" s="167">
        <f t="shared" si="36"/>
        <v>-18</v>
      </c>
      <c r="BT22" s="167">
        <v>4809.66</v>
      </c>
      <c r="BU22" s="167">
        <v>4691.59</v>
      </c>
      <c r="BV22" s="171">
        <f t="shared" si="37"/>
        <v>97.545148721531262</v>
      </c>
      <c r="BW22" s="167">
        <f t="shared" si="38"/>
        <v>-118.06999999999971</v>
      </c>
    </row>
    <row r="23" spans="1:75" s="29" customFormat="1" ht="18" customHeight="1" x14ac:dyDescent="0.25">
      <c r="A23" s="163" t="s">
        <v>188</v>
      </c>
      <c r="B23" s="186">
        <v>971</v>
      </c>
      <c r="C23" s="186">
        <v>985</v>
      </c>
      <c r="D23" s="166">
        <f t="shared" si="1"/>
        <v>101.44181256436664</v>
      </c>
      <c r="E23" s="165">
        <f t="shared" si="2"/>
        <v>14</v>
      </c>
      <c r="F23" s="167">
        <v>620</v>
      </c>
      <c r="G23" s="168">
        <v>622</v>
      </c>
      <c r="H23" s="169">
        <f t="shared" si="3"/>
        <v>100.32258064516128</v>
      </c>
      <c r="I23" s="167">
        <f t="shared" si="4"/>
        <v>2</v>
      </c>
      <c r="J23" s="167">
        <v>392</v>
      </c>
      <c r="K23" s="167">
        <v>358</v>
      </c>
      <c r="L23" s="169">
        <f t="shared" si="5"/>
        <v>91.326530612244895</v>
      </c>
      <c r="M23" s="167">
        <f t="shared" si="6"/>
        <v>-34</v>
      </c>
      <c r="N23" s="167">
        <v>541</v>
      </c>
      <c r="O23" s="167">
        <v>463</v>
      </c>
      <c r="P23" s="169">
        <f t="shared" si="7"/>
        <v>85.582255083179291</v>
      </c>
      <c r="Q23" s="167">
        <f t="shared" si="8"/>
        <v>-78</v>
      </c>
      <c r="R23" s="167">
        <v>202</v>
      </c>
      <c r="S23" s="167">
        <v>224</v>
      </c>
      <c r="T23" s="169">
        <f t="shared" si="9"/>
        <v>110.8910891089109</v>
      </c>
      <c r="U23" s="167">
        <f t="shared" si="10"/>
        <v>22</v>
      </c>
      <c r="V23" s="169">
        <f t="shared" si="11"/>
        <v>37.338262476894641</v>
      </c>
      <c r="W23" s="169">
        <f t="shared" si="12"/>
        <v>48.38012958963283</v>
      </c>
      <c r="X23" s="169">
        <f t="shared" si="13"/>
        <v>11.041867112738188</v>
      </c>
      <c r="Y23" s="167">
        <v>15</v>
      </c>
      <c r="Z23" s="167">
        <v>72</v>
      </c>
      <c r="AA23" s="171">
        <f t="shared" si="14"/>
        <v>480</v>
      </c>
      <c r="AB23" s="167">
        <f t="shared" si="15"/>
        <v>57</v>
      </c>
      <c r="AC23" s="167">
        <v>1366</v>
      </c>
      <c r="AD23" s="167">
        <v>1248</v>
      </c>
      <c r="AE23" s="171">
        <f t="shared" si="16"/>
        <v>91.361639824304547</v>
      </c>
      <c r="AF23" s="167">
        <f t="shared" si="17"/>
        <v>-118</v>
      </c>
      <c r="AG23" s="167">
        <v>596</v>
      </c>
      <c r="AH23" s="168">
        <v>566</v>
      </c>
      <c r="AI23" s="171">
        <f t="shared" si="18"/>
        <v>53.523489932885902</v>
      </c>
      <c r="AJ23" s="167">
        <f t="shared" si="19"/>
        <v>-277</v>
      </c>
      <c r="AK23" s="167">
        <v>452</v>
      </c>
      <c r="AL23" s="167">
        <v>319</v>
      </c>
      <c r="AM23" s="171">
        <f t="shared" si="20"/>
        <v>125.22123893805311</v>
      </c>
      <c r="AN23" s="167">
        <f t="shared" si="21"/>
        <v>114</v>
      </c>
      <c r="AO23" s="167">
        <v>15</v>
      </c>
      <c r="AP23" s="167">
        <v>17</v>
      </c>
      <c r="AQ23" s="171">
        <f t="shared" si="22"/>
        <v>113.33333333333333</v>
      </c>
      <c r="AR23" s="167">
        <f t="shared" si="23"/>
        <v>2</v>
      </c>
      <c r="AS23" s="174">
        <v>94</v>
      </c>
      <c r="AT23" s="174">
        <v>101</v>
      </c>
      <c r="AU23" s="175">
        <f t="shared" si="24"/>
        <v>107.44680851063831</v>
      </c>
      <c r="AV23" s="174">
        <f t="shared" si="25"/>
        <v>7</v>
      </c>
      <c r="AW23" s="176">
        <v>489</v>
      </c>
      <c r="AX23" s="167">
        <v>384</v>
      </c>
      <c r="AY23" s="171">
        <f t="shared" si="26"/>
        <v>78.527607361963192</v>
      </c>
      <c r="AZ23" s="167">
        <f t="shared" si="27"/>
        <v>-105</v>
      </c>
      <c r="BA23" s="192">
        <v>384</v>
      </c>
      <c r="BB23" s="192">
        <v>339</v>
      </c>
      <c r="BC23" s="171">
        <f t="shared" si="28"/>
        <v>88.28125</v>
      </c>
      <c r="BD23" s="167">
        <f t="shared" si="29"/>
        <v>-45</v>
      </c>
      <c r="BE23" s="167">
        <v>226</v>
      </c>
      <c r="BF23" s="167">
        <v>192</v>
      </c>
      <c r="BG23" s="171">
        <f t="shared" si="30"/>
        <v>84.955752212389385</v>
      </c>
      <c r="BH23" s="167">
        <f t="shared" si="31"/>
        <v>-34</v>
      </c>
      <c r="BI23" s="167">
        <v>192</v>
      </c>
      <c r="BJ23" s="167">
        <v>166</v>
      </c>
      <c r="BK23" s="171">
        <f t="shared" si="32"/>
        <v>86.458333333333343</v>
      </c>
      <c r="BL23" s="167">
        <f t="shared" si="33"/>
        <v>-26</v>
      </c>
      <c r="BM23" s="168">
        <v>1361.5384615384614</v>
      </c>
      <c r="BN23" s="167">
        <v>2225.4237288135591</v>
      </c>
      <c r="BO23" s="169">
        <f t="shared" si="34"/>
        <v>163.44920042133487</v>
      </c>
      <c r="BP23" s="167">
        <v>25</v>
      </c>
      <c r="BQ23" s="167">
        <v>4</v>
      </c>
      <c r="BR23" s="171">
        <f t="shared" si="35"/>
        <v>16</v>
      </c>
      <c r="BS23" s="167">
        <f t="shared" si="36"/>
        <v>-21</v>
      </c>
      <c r="BT23" s="167">
        <v>4049.88</v>
      </c>
      <c r="BU23" s="167">
        <v>4629.75</v>
      </c>
      <c r="BV23" s="171">
        <f t="shared" si="37"/>
        <v>114.31820202080061</v>
      </c>
      <c r="BW23" s="167">
        <f t="shared" si="38"/>
        <v>579.86999999999989</v>
      </c>
    </row>
    <row r="24" spans="1:75" s="29" customFormat="1" ht="15.75" customHeight="1" x14ac:dyDescent="0.25">
      <c r="A24" s="163" t="s">
        <v>189</v>
      </c>
      <c r="B24" s="186">
        <v>2788</v>
      </c>
      <c r="C24" s="186">
        <v>2933</v>
      </c>
      <c r="D24" s="166">
        <f t="shared" si="1"/>
        <v>105.20086083213774</v>
      </c>
      <c r="E24" s="165">
        <f t="shared" si="2"/>
        <v>145</v>
      </c>
      <c r="F24" s="167">
        <v>1420</v>
      </c>
      <c r="G24" s="168">
        <v>1426</v>
      </c>
      <c r="H24" s="169">
        <f t="shared" si="3"/>
        <v>100.4225352112676</v>
      </c>
      <c r="I24" s="167">
        <f t="shared" si="4"/>
        <v>6</v>
      </c>
      <c r="J24" s="167">
        <v>791</v>
      </c>
      <c r="K24" s="167">
        <v>855</v>
      </c>
      <c r="L24" s="169">
        <f t="shared" si="5"/>
        <v>108.09102402022756</v>
      </c>
      <c r="M24" s="167">
        <f t="shared" si="6"/>
        <v>64</v>
      </c>
      <c r="N24" s="167">
        <v>1179</v>
      </c>
      <c r="O24" s="167">
        <v>1163</v>
      </c>
      <c r="P24" s="169">
        <f t="shared" si="7"/>
        <v>98.642917726887191</v>
      </c>
      <c r="Q24" s="167">
        <f t="shared" si="8"/>
        <v>-16</v>
      </c>
      <c r="R24" s="167">
        <v>602</v>
      </c>
      <c r="S24" s="167">
        <v>605</v>
      </c>
      <c r="T24" s="169">
        <f t="shared" si="9"/>
        <v>100.49833887043189</v>
      </c>
      <c r="U24" s="167">
        <f t="shared" si="10"/>
        <v>3</v>
      </c>
      <c r="V24" s="169">
        <f t="shared" si="11"/>
        <v>51.060220525869383</v>
      </c>
      <c r="W24" s="169">
        <f t="shared" si="12"/>
        <v>52.020636285468612</v>
      </c>
      <c r="X24" s="169">
        <f t="shared" si="13"/>
        <v>0.96041575959922909</v>
      </c>
      <c r="Y24" s="167">
        <v>197</v>
      </c>
      <c r="Z24" s="167">
        <v>218</v>
      </c>
      <c r="AA24" s="171">
        <f t="shared" si="14"/>
        <v>110.65989847715736</v>
      </c>
      <c r="AB24" s="167">
        <f t="shared" si="15"/>
        <v>21</v>
      </c>
      <c r="AC24" s="167">
        <v>3395</v>
      </c>
      <c r="AD24" s="167">
        <v>4352</v>
      </c>
      <c r="AE24" s="171">
        <f t="shared" si="16"/>
        <v>128.18851251840942</v>
      </c>
      <c r="AF24" s="167">
        <f t="shared" si="17"/>
        <v>957</v>
      </c>
      <c r="AG24" s="167">
        <v>1401</v>
      </c>
      <c r="AH24" s="168">
        <v>1415</v>
      </c>
      <c r="AI24" s="171">
        <f t="shared" si="18"/>
        <v>91.934332619557452</v>
      </c>
      <c r="AJ24" s="167">
        <f t="shared" si="19"/>
        <v>-113</v>
      </c>
      <c r="AK24" s="167">
        <v>667</v>
      </c>
      <c r="AL24" s="167">
        <v>1288</v>
      </c>
      <c r="AM24" s="171">
        <f t="shared" si="20"/>
        <v>212.14392803598199</v>
      </c>
      <c r="AN24" s="167">
        <f t="shared" si="21"/>
        <v>748</v>
      </c>
      <c r="AO24" s="167">
        <v>161</v>
      </c>
      <c r="AP24" s="167">
        <v>161</v>
      </c>
      <c r="AQ24" s="171">
        <f t="shared" si="22"/>
        <v>100</v>
      </c>
      <c r="AR24" s="167">
        <f t="shared" si="23"/>
        <v>0</v>
      </c>
      <c r="AS24" s="174">
        <v>254</v>
      </c>
      <c r="AT24" s="174">
        <v>273</v>
      </c>
      <c r="AU24" s="175">
        <f t="shared" si="24"/>
        <v>107.48031496062993</v>
      </c>
      <c r="AV24" s="174">
        <f t="shared" si="25"/>
        <v>19</v>
      </c>
      <c r="AW24" s="176">
        <v>1267</v>
      </c>
      <c r="AX24" s="167">
        <v>1190</v>
      </c>
      <c r="AY24" s="171">
        <f t="shared" si="26"/>
        <v>93.922651933701658</v>
      </c>
      <c r="AZ24" s="167">
        <f t="shared" si="27"/>
        <v>-77</v>
      </c>
      <c r="BA24" s="192">
        <v>1226</v>
      </c>
      <c r="BB24" s="192">
        <v>1404</v>
      </c>
      <c r="BC24" s="171">
        <f t="shared" si="28"/>
        <v>114.51876019575857</v>
      </c>
      <c r="BD24" s="167">
        <f t="shared" si="29"/>
        <v>178</v>
      </c>
      <c r="BE24" s="167">
        <v>418</v>
      </c>
      <c r="BF24" s="167">
        <v>499</v>
      </c>
      <c r="BG24" s="171">
        <f t="shared" si="30"/>
        <v>119.37799043062201</v>
      </c>
      <c r="BH24" s="167">
        <f t="shared" si="31"/>
        <v>81</v>
      </c>
      <c r="BI24" s="167">
        <v>353</v>
      </c>
      <c r="BJ24" s="167">
        <v>470</v>
      </c>
      <c r="BK24" s="171">
        <f t="shared" si="32"/>
        <v>133.14447592067989</v>
      </c>
      <c r="BL24" s="167">
        <f t="shared" si="33"/>
        <v>117</v>
      </c>
      <c r="BM24" s="168">
        <v>2115.2027027027025</v>
      </c>
      <c r="BN24" s="167">
        <v>2872</v>
      </c>
      <c r="BO24" s="169">
        <f t="shared" si="34"/>
        <v>135.77894904967258</v>
      </c>
      <c r="BP24" s="167">
        <v>66</v>
      </c>
      <c r="BQ24" s="167">
        <v>37</v>
      </c>
      <c r="BR24" s="171">
        <f t="shared" si="35"/>
        <v>56.060606060606055</v>
      </c>
      <c r="BS24" s="167">
        <f t="shared" si="36"/>
        <v>-29</v>
      </c>
      <c r="BT24" s="167">
        <v>4386.8</v>
      </c>
      <c r="BU24" s="167">
        <v>4783.01</v>
      </c>
      <c r="BV24" s="171">
        <f t="shared" si="37"/>
        <v>109.03186833226954</v>
      </c>
      <c r="BW24" s="167">
        <f t="shared" si="38"/>
        <v>396.21000000000004</v>
      </c>
    </row>
    <row r="25" spans="1:75" s="29" customFormat="1" ht="15.75" customHeight="1" x14ac:dyDescent="0.25">
      <c r="A25" s="163" t="s">
        <v>190</v>
      </c>
      <c r="B25" s="186">
        <v>2824</v>
      </c>
      <c r="C25" s="186">
        <v>2700</v>
      </c>
      <c r="D25" s="166">
        <f t="shared" si="1"/>
        <v>95.609065155807357</v>
      </c>
      <c r="E25" s="165">
        <f t="shared" si="2"/>
        <v>-124</v>
      </c>
      <c r="F25" s="167">
        <v>1260</v>
      </c>
      <c r="G25" s="168">
        <v>1303</v>
      </c>
      <c r="H25" s="169">
        <f t="shared" si="3"/>
        <v>103.41269841269842</v>
      </c>
      <c r="I25" s="167">
        <f t="shared" si="4"/>
        <v>43</v>
      </c>
      <c r="J25" s="167">
        <v>829</v>
      </c>
      <c r="K25" s="167">
        <v>841</v>
      </c>
      <c r="L25" s="169">
        <f t="shared" si="5"/>
        <v>101.4475271411339</v>
      </c>
      <c r="M25" s="167">
        <f t="shared" si="6"/>
        <v>12</v>
      </c>
      <c r="N25" s="167">
        <v>1797</v>
      </c>
      <c r="O25" s="167">
        <v>1670</v>
      </c>
      <c r="P25" s="169">
        <f t="shared" si="7"/>
        <v>92.932665553700616</v>
      </c>
      <c r="Q25" s="167">
        <f t="shared" si="8"/>
        <v>-127</v>
      </c>
      <c r="R25" s="167">
        <v>1254</v>
      </c>
      <c r="S25" s="167">
        <v>1058</v>
      </c>
      <c r="T25" s="169">
        <v>0</v>
      </c>
      <c r="U25" s="167">
        <f t="shared" si="10"/>
        <v>-196</v>
      </c>
      <c r="V25" s="169">
        <f t="shared" si="11"/>
        <v>69.782971619365611</v>
      </c>
      <c r="W25" s="169">
        <f t="shared" si="12"/>
        <v>63.353293413173652</v>
      </c>
      <c r="X25" s="169">
        <f t="shared" si="13"/>
        <v>-6.4296782061919586</v>
      </c>
      <c r="Y25" s="167">
        <v>142</v>
      </c>
      <c r="Z25" s="167">
        <v>199</v>
      </c>
      <c r="AA25" s="171">
        <f t="shared" si="14"/>
        <v>140.14084507042253</v>
      </c>
      <c r="AB25" s="167">
        <f t="shared" si="15"/>
        <v>57</v>
      </c>
      <c r="AC25" s="167">
        <v>5251</v>
      </c>
      <c r="AD25" s="167">
        <v>5153</v>
      </c>
      <c r="AE25" s="171">
        <f t="shared" si="16"/>
        <v>98.133688821176918</v>
      </c>
      <c r="AF25" s="167">
        <f t="shared" si="17"/>
        <v>-98</v>
      </c>
      <c r="AG25" s="167">
        <v>1241</v>
      </c>
      <c r="AH25" s="168">
        <v>1279</v>
      </c>
      <c r="AI25" s="171">
        <f t="shared" si="18"/>
        <v>139.72602739726028</v>
      </c>
      <c r="AJ25" s="167">
        <f t="shared" si="19"/>
        <v>493</v>
      </c>
      <c r="AK25" s="167">
        <v>1957</v>
      </c>
      <c r="AL25" s="167">
        <v>1734</v>
      </c>
      <c r="AM25" s="171">
        <f t="shared" si="20"/>
        <v>65.355135411343895</v>
      </c>
      <c r="AN25" s="167">
        <f t="shared" si="21"/>
        <v>-678</v>
      </c>
      <c r="AO25" s="167">
        <v>104</v>
      </c>
      <c r="AP25" s="167">
        <v>100</v>
      </c>
      <c r="AQ25" s="171">
        <f t="shared" si="22"/>
        <v>96.15384615384616</v>
      </c>
      <c r="AR25" s="167">
        <f t="shared" si="23"/>
        <v>-4</v>
      </c>
      <c r="AS25" s="174">
        <v>422</v>
      </c>
      <c r="AT25" s="174">
        <v>364</v>
      </c>
      <c r="AU25" s="175">
        <f t="shared" si="24"/>
        <v>86.255924170616112</v>
      </c>
      <c r="AV25" s="174">
        <f t="shared" si="25"/>
        <v>-58</v>
      </c>
      <c r="AW25" s="176">
        <v>2846</v>
      </c>
      <c r="AX25" s="167">
        <v>2490</v>
      </c>
      <c r="AY25" s="171">
        <f t="shared" si="26"/>
        <v>87.491215741391429</v>
      </c>
      <c r="AZ25" s="167">
        <f t="shared" si="27"/>
        <v>-356</v>
      </c>
      <c r="BA25" s="192">
        <v>594</v>
      </c>
      <c r="BB25" s="192">
        <v>611</v>
      </c>
      <c r="BC25" s="171">
        <f t="shared" si="28"/>
        <v>102.86195286195286</v>
      </c>
      <c r="BD25" s="167">
        <f t="shared" si="29"/>
        <v>17</v>
      </c>
      <c r="BE25" s="167">
        <v>321</v>
      </c>
      <c r="BF25" s="167">
        <v>302</v>
      </c>
      <c r="BG25" s="171">
        <f t="shared" si="30"/>
        <v>94.0809968847352</v>
      </c>
      <c r="BH25" s="167">
        <f t="shared" si="31"/>
        <v>-19</v>
      </c>
      <c r="BI25" s="167">
        <v>259</v>
      </c>
      <c r="BJ25" s="167">
        <v>252</v>
      </c>
      <c r="BK25" s="171">
        <f t="shared" si="32"/>
        <v>97.297297297297305</v>
      </c>
      <c r="BL25" s="167">
        <f t="shared" si="33"/>
        <v>-7</v>
      </c>
      <c r="BM25" s="168"/>
      <c r="BN25" s="167">
        <v>3584.7736625514403</v>
      </c>
      <c r="BO25" s="169" t="e">
        <f t="shared" si="34"/>
        <v>#DIV/0!</v>
      </c>
      <c r="BP25" s="167">
        <v>77</v>
      </c>
      <c r="BQ25" s="167">
        <v>127</v>
      </c>
      <c r="BR25" s="171">
        <f t="shared" si="35"/>
        <v>164.93506493506493</v>
      </c>
      <c r="BS25" s="167">
        <f t="shared" si="36"/>
        <v>50</v>
      </c>
      <c r="BT25" s="167">
        <v>4421.97</v>
      </c>
      <c r="BU25" s="167">
        <v>5797.1</v>
      </c>
      <c r="BV25" s="171">
        <f t="shared" si="37"/>
        <v>131.09767818415773</v>
      </c>
      <c r="BW25" s="167">
        <f t="shared" si="38"/>
        <v>1375.13</v>
      </c>
    </row>
    <row r="26" spans="1:75" s="29" customFormat="1" ht="18" customHeight="1" x14ac:dyDescent="0.25">
      <c r="A26" s="163" t="s">
        <v>191</v>
      </c>
      <c r="B26" s="186">
        <v>1540</v>
      </c>
      <c r="C26" s="186">
        <v>1614</v>
      </c>
      <c r="D26" s="166">
        <f t="shared" si="1"/>
        <v>104.80519480519482</v>
      </c>
      <c r="E26" s="165">
        <f t="shared" si="2"/>
        <v>74</v>
      </c>
      <c r="F26" s="167">
        <v>872</v>
      </c>
      <c r="G26" s="168">
        <v>844</v>
      </c>
      <c r="H26" s="169">
        <f t="shared" si="3"/>
        <v>96.788990825688074</v>
      </c>
      <c r="I26" s="167">
        <f t="shared" si="4"/>
        <v>-28</v>
      </c>
      <c r="J26" s="167">
        <v>549</v>
      </c>
      <c r="K26" s="167">
        <v>543</v>
      </c>
      <c r="L26" s="169">
        <f t="shared" si="5"/>
        <v>98.907103825136616</v>
      </c>
      <c r="M26" s="167">
        <f t="shared" si="6"/>
        <v>-6</v>
      </c>
      <c r="N26" s="167">
        <v>862</v>
      </c>
      <c r="O26" s="167">
        <v>927</v>
      </c>
      <c r="P26" s="169">
        <f t="shared" si="7"/>
        <v>107.54060324825987</v>
      </c>
      <c r="Q26" s="167">
        <f t="shared" si="8"/>
        <v>65</v>
      </c>
      <c r="R26" s="167">
        <v>614</v>
      </c>
      <c r="S26" s="167">
        <v>665</v>
      </c>
      <c r="T26" s="169">
        <f t="shared" si="9"/>
        <v>108.30618892508144</v>
      </c>
      <c r="U26" s="167">
        <f t="shared" si="10"/>
        <v>51</v>
      </c>
      <c r="V26" s="169">
        <f t="shared" si="11"/>
        <v>71.229698375870072</v>
      </c>
      <c r="W26" s="169">
        <f t="shared" si="12"/>
        <v>71.736785329018332</v>
      </c>
      <c r="X26" s="169">
        <f t="shared" si="13"/>
        <v>0.50708695314826002</v>
      </c>
      <c r="Y26" s="167">
        <v>74</v>
      </c>
      <c r="Z26" s="167">
        <v>91</v>
      </c>
      <c r="AA26" s="171">
        <f t="shared" si="14"/>
        <v>122.97297297297298</v>
      </c>
      <c r="AB26" s="167">
        <f t="shared" si="15"/>
        <v>17</v>
      </c>
      <c r="AC26" s="167">
        <v>3860</v>
      </c>
      <c r="AD26" s="167">
        <v>3657</v>
      </c>
      <c r="AE26" s="171">
        <f t="shared" si="16"/>
        <v>94.740932642487039</v>
      </c>
      <c r="AF26" s="167">
        <f t="shared" si="17"/>
        <v>-203</v>
      </c>
      <c r="AG26" s="167">
        <v>864</v>
      </c>
      <c r="AH26" s="168">
        <v>834</v>
      </c>
      <c r="AI26" s="171">
        <f t="shared" si="18"/>
        <v>198.61111111111111</v>
      </c>
      <c r="AJ26" s="167">
        <f t="shared" si="19"/>
        <v>852</v>
      </c>
      <c r="AK26" s="167">
        <v>1726</v>
      </c>
      <c r="AL26" s="167">
        <v>1716</v>
      </c>
      <c r="AM26" s="171">
        <f t="shared" si="20"/>
        <v>48.319814600231744</v>
      </c>
      <c r="AN26" s="167">
        <f t="shared" si="21"/>
        <v>-892</v>
      </c>
      <c r="AO26" s="167">
        <v>145</v>
      </c>
      <c r="AP26" s="167">
        <v>145</v>
      </c>
      <c r="AQ26" s="171">
        <f t="shared" si="22"/>
        <v>100</v>
      </c>
      <c r="AR26" s="167">
        <f t="shared" si="23"/>
        <v>0</v>
      </c>
      <c r="AS26" s="174">
        <v>211</v>
      </c>
      <c r="AT26" s="174">
        <v>246</v>
      </c>
      <c r="AU26" s="175">
        <f t="shared" si="24"/>
        <v>116.58767772511848</v>
      </c>
      <c r="AV26" s="174">
        <f t="shared" si="25"/>
        <v>35</v>
      </c>
      <c r="AW26" s="176">
        <v>834</v>
      </c>
      <c r="AX26" s="167">
        <v>893</v>
      </c>
      <c r="AY26" s="171">
        <f t="shared" si="26"/>
        <v>107.07434052757793</v>
      </c>
      <c r="AZ26" s="167">
        <f t="shared" si="27"/>
        <v>59</v>
      </c>
      <c r="BA26" s="192">
        <v>314</v>
      </c>
      <c r="BB26" s="192">
        <v>266</v>
      </c>
      <c r="BC26" s="171">
        <f t="shared" si="28"/>
        <v>84.713375796178354</v>
      </c>
      <c r="BD26" s="167">
        <f t="shared" si="29"/>
        <v>-48</v>
      </c>
      <c r="BE26" s="167">
        <v>260</v>
      </c>
      <c r="BF26" s="167">
        <v>243</v>
      </c>
      <c r="BG26" s="171">
        <f t="shared" si="30"/>
        <v>93.461538461538467</v>
      </c>
      <c r="BH26" s="167">
        <f t="shared" si="31"/>
        <v>-17</v>
      </c>
      <c r="BI26" s="167">
        <v>237</v>
      </c>
      <c r="BJ26" s="167">
        <v>220</v>
      </c>
      <c r="BK26" s="171">
        <f t="shared" si="32"/>
        <v>92.827004219409275</v>
      </c>
      <c r="BL26" s="167">
        <f t="shared" si="33"/>
        <v>-17</v>
      </c>
      <c r="BM26" s="168">
        <v>2486.8020304568527</v>
      </c>
      <c r="BN26" s="167">
        <v>2697.3568281938328</v>
      </c>
      <c r="BO26" s="169">
        <f t="shared" si="34"/>
        <v>108.46689021314251</v>
      </c>
      <c r="BP26" s="167">
        <v>17</v>
      </c>
      <c r="BQ26" s="167">
        <v>10</v>
      </c>
      <c r="BR26" s="171">
        <f t="shared" si="35"/>
        <v>58.82352941176471</v>
      </c>
      <c r="BS26" s="167">
        <f t="shared" si="36"/>
        <v>-7</v>
      </c>
      <c r="BT26" s="167">
        <v>4840.24</v>
      </c>
      <c r="BU26" s="167">
        <v>4703.8</v>
      </c>
      <c r="BV26" s="171">
        <f t="shared" si="37"/>
        <v>97.181131514139807</v>
      </c>
      <c r="BW26" s="167">
        <f t="shared" si="38"/>
        <v>-136.4399999999996</v>
      </c>
    </row>
    <row r="27" spans="1:75" s="29" customFormat="1" ht="18" customHeight="1" x14ac:dyDescent="0.3">
      <c r="A27" s="89" t="s">
        <v>65</v>
      </c>
      <c r="B27" s="187">
        <v>11872</v>
      </c>
      <c r="C27" s="187">
        <v>10320</v>
      </c>
      <c r="D27" s="166">
        <f t="shared" si="1"/>
        <v>86.927223719676547</v>
      </c>
      <c r="E27" s="165">
        <f t="shared" si="2"/>
        <v>-1552</v>
      </c>
      <c r="F27" s="167">
        <v>4390</v>
      </c>
      <c r="G27" s="168">
        <v>4284</v>
      </c>
      <c r="H27" s="169">
        <f t="shared" si="3"/>
        <v>97.58542141230069</v>
      </c>
      <c r="I27" s="167">
        <f t="shared" si="4"/>
        <v>-106</v>
      </c>
      <c r="J27" s="167">
        <v>3041</v>
      </c>
      <c r="K27" s="167">
        <v>2875</v>
      </c>
      <c r="L27" s="169">
        <f t="shared" si="5"/>
        <v>94.541269319302856</v>
      </c>
      <c r="M27" s="167">
        <f t="shared" si="6"/>
        <v>-166</v>
      </c>
      <c r="N27" s="167">
        <v>7153</v>
      </c>
      <c r="O27" s="167">
        <v>5545</v>
      </c>
      <c r="P27" s="169">
        <f t="shared" si="7"/>
        <v>77.519921711170142</v>
      </c>
      <c r="Q27" s="167">
        <f t="shared" si="8"/>
        <v>-1608</v>
      </c>
      <c r="R27" s="167">
        <v>5888</v>
      </c>
      <c r="S27" s="167">
        <v>4140</v>
      </c>
      <c r="T27" s="169">
        <f t="shared" si="9"/>
        <v>70.3125</v>
      </c>
      <c r="U27" s="167">
        <f t="shared" si="10"/>
        <v>-1748</v>
      </c>
      <c r="V27" s="169">
        <f t="shared" si="11"/>
        <v>82.315112540192928</v>
      </c>
      <c r="W27" s="169">
        <f t="shared" si="12"/>
        <v>74.661857529305692</v>
      </c>
      <c r="X27" s="169">
        <f t="shared" si="13"/>
        <v>-7.6532550108872357</v>
      </c>
      <c r="Y27" s="167">
        <v>604</v>
      </c>
      <c r="Z27" s="167">
        <v>543</v>
      </c>
      <c r="AA27" s="171">
        <f t="shared" si="14"/>
        <v>89.900662251655632</v>
      </c>
      <c r="AB27" s="167">
        <f t="shared" si="15"/>
        <v>-61</v>
      </c>
      <c r="AC27" s="167">
        <v>18670</v>
      </c>
      <c r="AD27" s="167">
        <v>18382</v>
      </c>
      <c r="AE27" s="171">
        <f t="shared" si="16"/>
        <v>98.45741831815748</v>
      </c>
      <c r="AF27" s="167">
        <f t="shared" si="17"/>
        <v>-288</v>
      </c>
      <c r="AG27" s="167">
        <v>4287</v>
      </c>
      <c r="AH27" s="168">
        <v>4149</v>
      </c>
      <c r="AI27" s="171">
        <f t="shared" si="18"/>
        <v>165.59365523676232</v>
      </c>
      <c r="AJ27" s="167">
        <f t="shared" si="19"/>
        <v>2812</v>
      </c>
      <c r="AK27" s="167">
        <v>5042</v>
      </c>
      <c r="AL27" s="167">
        <v>7099</v>
      </c>
      <c r="AM27" s="171">
        <f t="shared" si="20"/>
        <v>82.288774295914322</v>
      </c>
      <c r="AN27" s="167">
        <f t="shared" si="21"/>
        <v>-893</v>
      </c>
      <c r="AO27" s="167">
        <v>329</v>
      </c>
      <c r="AP27" s="167">
        <v>335</v>
      </c>
      <c r="AQ27" s="171">
        <f t="shared" si="22"/>
        <v>101.82370820668693</v>
      </c>
      <c r="AR27" s="167">
        <f t="shared" si="23"/>
        <v>6</v>
      </c>
      <c r="AS27" s="174">
        <v>2659</v>
      </c>
      <c r="AT27" s="174">
        <v>2309</v>
      </c>
      <c r="AU27" s="175">
        <f t="shared" si="24"/>
        <v>86.837156825874388</v>
      </c>
      <c r="AV27" s="174">
        <f t="shared" si="25"/>
        <v>-350</v>
      </c>
      <c r="AW27" s="176">
        <v>18945</v>
      </c>
      <c r="AX27" s="167">
        <v>18164</v>
      </c>
      <c r="AY27" s="171">
        <f t="shared" si="26"/>
        <v>95.877540248086575</v>
      </c>
      <c r="AZ27" s="167">
        <f t="shared" si="27"/>
        <v>-781</v>
      </c>
      <c r="BA27" s="192">
        <v>2891</v>
      </c>
      <c r="BB27" s="192">
        <v>3166</v>
      </c>
      <c r="BC27" s="171">
        <f t="shared" si="28"/>
        <v>109.51227948806641</v>
      </c>
      <c r="BD27" s="167">
        <f t="shared" si="29"/>
        <v>275</v>
      </c>
      <c r="BE27" s="167">
        <v>1526</v>
      </c>
      <c r="BF27" s="167">
        <v>1469</v>
      </c>
      <c r="BG27" s="171">
        <f t="shared" si="30"/>
        <v>96.264744429882043</v>
      </c>
      <c r="BH27" s="167">
        <f t="shared" si="31"/>
        <v>-57</v>
      </c>
      <c r="BI27" s="167">
        <v>1110</v>
      </c>
      <c r="BJ27" s="167">
        <v>1106</v>
      </c>
      <c r="BK27" s="171">
        <f t="shared" si="32"/>
        <v>99.63963963963964</v>
      </c>
      <c r="BL27" s="167">
        <f t="shared" si="33"/>
        <v>-4</v>
      </c>
      <c r="BM27" s="168">
        <v>2132.3529411764707</v>
      </c>
      <c r="BN27" s="167">
        <v>3568.9225289403385</v>
      </c>
      <c r="BO27" s="169">
        <f t="shared" si="34"/>
        <v>167.37015997789172</v>
      </c>
      <c r="BP27" s="167">
        <v>1704</v>
      </c>
      <c r="BQ27" s="167">
        <v>936</v>
      </c>
      <c r="BR27" s="171">
        <f t="shared" si="35"/>
        <v>54.929577464788736</v>
      </c>
      <c r="BS27" s="167">
        <f t="shared" si="36"/>
        <v>-768</v>
      </c>
      <c r="BT27" s="167">
        <v>5561.1</v>
      </c>
      <c r="BU27" s="167">
        <v>6342.92</v>
      </c>
      <c r="BV27" s="171">
        <f t="shared" si="37"/>
        <v>114.05872938807069</v>
      </c>
      <c r="BW27" s="167">
        <f t="shared" si="38"/>
        <v>781.81999999999971</v>
      </c>
    </row>
    <row r="28" spans="1:75" s="4" customFormat="1" x14ac:dyDescent="0.25">
      <c r="A28" s="22"/>
      <c r="B28" s="22"/>
      <c r="C28" s="22"/>
      <c r="D28" s="22"/>
      <c r="E28" s="22"/>
      <c r="F28" s="22"/>
      <c r="G28" s="22"/>
      <c r="H28" s="22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5"/>
      <c r="AX28" s="25"/>
      <c r="AY28" s="25"/>
      <c r="AZ28" s="26"/>
      <c r="BA28" s="26"/>
      <c r="BB28" s="26"/>
      <c r="BC28" s="26"/>
      <c r="BD28" s="26"/>
      <c r="BE28" s="22"/>
      <c r="BF28" s="22"/>
      <c r="BG28" s="22"/>
      <c r="BH28" s="22"/>
      <c r="BI28" s="22"/>
      <c r="BJ28" s="22"/>
      <c r="BK28" s="22"/>
      <c r="BL28" s="27"/>
      <c r="BM28" s="22">
        <v>2778.7510841283606</v>
      </c>
      <c r="BN28" s="27"/>
      <c r="BO28" s="22"/>
      <c r="BP28" s="22"/>
      <c r="BQ28" s="22"/>
      <c r="BR28" s="22"/>
      <c r="BS28" s="22"/>
      <c r="BT28" s="22"/>
      <c r="BU28" s="22"/>
      <c r="BV28" s="22"/>
      <c r="BW28" s="22"/>
    </row>
    <row r="29" spans="1:75" s="4" customFormat="1" ht="18" x14ac:dyDescent="0.35">
      <c r="A29" s="22"/>
      <c r="B29" s="299"/>
      <c r="C29" s="299"/>
      <c r="D29" s="299"/>
      <c r="E29" s="299"/>
      <c r="F29" s="299"/>
      <c r="G29" s="299"/>
      <c r="H29" s="299"/>
      <c r="I29" s="300"/>
      <c r="J29" s="300"/>
      <c r="K29" s="300"/>
      <c r="L29" s="300"/>
      <c r="M29" s="300"/>
      <c r="N29" s="300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5"/>
      <c r="AX29" s="25"/>
      <c r="AY29" s="25"/>
      <c r="AZ29" s="26"/>
      <c r="BA29" s="26"/>
      <c r="BB29" s="26"/>
      <c r="BC29" s="26"/>
      <c r="BD29" s="26"/>
      <c r="BE29" s="22"/>
      <c r="BF29" s="22"/>
      <c r="BG29" s="22"/>
      <c r="BH29" s="22"/>
      <c r="BI29" s="22"/>
      <c r="BJ29" s="22"/>
      <c r="BK29" s="22"/>
      <c r="BL29" s="27"/>
      <c r="BM29" s="27"/>
      <c r="BN29" s="27"/>
      <c r="BO29" s="22"/>
      <c r="BP29" s="22"/>
      <c r="BQ29" s="22"/>
      <c r="BR29" s="22"/>
      <c r="BS29" s="22"/>
      <c r="BT29" s="22"/>
      <c r="BU29" s="22"/>
      <c r="BV29" s="22"/>
      <c r="BW29" s="22"/>
    </row>
    <row r="30" spans="1:75" s="4" customFormat="1" ht="17.399999999999999" x14ac:dyDescent="0.3">
      <c r="A30" s="22"/>
      <c r="B30" s="301">
        <f>SUM(B31:B48)</f>
        <v>2065</v>
      </c>
      <c r="C30" s="301">
        <f t="shared" ref="C30:N30" si="39">SUM(C31:C48)</f>
        <v>1402</v>
      </c>
      <c r="D30" s="301">
        <f t="shared" si="39"/>
        <v>1054</v>
      </c>
      <c r="E30" s="301">
        <f t="shared" si="39"/>
        <v>1284</v>
      </c>
      <c r="F30" s="301">
        <f t="shared" si="39"/>
        <v>1834</v>
      </c>
      <c r="G30" s="301">
        <f t="shared" si="39"/>
        <v>1082</v>
      </c>
      <c r="H30" s="301">
        <f t="shared" si="39"/>
        <v>1221</v>
      </c>
      <c r="I30" s="301">
        <f t="shared" si="39"/>
        <v>1026</v>
      </c>
      <c r="J30" s="301">
        <f t="shared" si="39"/>
        <v>1172</v>
      </c>
      <c r="K30" s="301">
        <f t="shared" si="39"/>
        <v>1434</v>
      </c>
      <c r="L30" s="301">
        <f t="shared" si="39"/>
        <v>2216</v>
      </c>
      <c r="M30" s="301"/>
      <c r="N30" s="301">
        <f t="shared" si="39"/>
        <v>15790</v>
      </c>
      <c r="O30" s="22"/>
      <c r="P30" s="22"/>
      <c r="Q30" s="22"/>
      <c r="R30" s="22"/>
      <c r="S30" s="22"/>
      <c r="T30" s="23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</row>
    <row r="31" spans="1:75" s="4" customFormat="1" ht="18" x14ac:dyDescent="0.35">
      <c r="A31" s="22"/>
      <c r="B31" s="302">
        <v>82</v>
      </c>
      <c r="C31" s="302">
        <v>82</v>
      </c>
      <c r="D31" s="302">
        <v>58</v>
      </c>
      <c r="E31" s="302">
        <v>75</v>
      </c>
      <c r="F31" s="302">
        <v>159</v>
      </c>
      <c r="G31" s="302">
        <v>51</v>
      </c>
      <c r="H31" s="302">
        <v>82</v>
      </c>
      <c r="I31" s="302">
        <v>93</v>
      </c>
      <c r="J31" s="302">
        <v>90</v>
      </c>
      <c r="K31" s="302">
        <v>84</v>
      </c>
      <c r="L31" s="302">
        <v>110</v>
      </c>
      <c r="M31" s="303"/>
      <c r="N31" s="302">
        <f>SUM(B31:L31)</f>
        <v>966</v>
      </c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7"/>
      <c r="BA31" s="27"/>
      <c r="BB31" s="27"/>
      <c r="BC31" s="27"/>
      <c r="BD31" s="27"/>
      <c r="BE31" s="22"/>
      <c r="BF31" s="22"/>
      <c r="BG31" s="22"/>
      <c r="BH31" s="22"/>
      <c r="BI31" s="22"/>
      <c r="BJ31" s="22"/>
      <c r="BK31" s="22"/>
      <c r="BL31" s="27"/>
      <c r="BM31" s="27"/>
      <c r="BN31" s="27"/>
      <c r="BO31" s="22"/>
      <c r="BP31" s="22"/>
      <c r="BQ31" s="22"/>
      <c r="BR31" s="22"/>
      <c r="BS31" s="22"/>
      <c r="BT31" s="22"/>
      <c r="BU31" s="22"/>
      <c r="BV31" s="22"/>
      <c r="BW31" s="22"/>
    </row>
    <row r="32" spans="1:75" s="4" customFormat="1" ht="18" x14ac:dyDescent="0.35">
      <c r="A32" s="22"/>
      <c r="B32" s="302">
        <v>141</v>
      </c>
      <c r="C32" s="302">
        <v>63</v>
      </c>
      <c r="D32" s="302">
        <v>66</v>
      </c>
      <c r="E32" s="302">
        <v>61</v>
      </c>
      <c r="F32" s="302">
        <v>131</v>
      </c>
      <c r="G32" s="302">
        <v>69</v>
      </c>
      <c r="H32" s="302">
        <v>73</v>
      </c>
      <c r="I32" s="302">
        <v>61</v>
      </c>
      <c r="J32" s="302">
        <v>88</v>
      </c>
      <c r="K32" s="302">
        <v>83</v>
      </c>
      <c r="L32" s="302">
        <v>133</v>
      </c>
      <c r="M32" s="303"/>
      <c r="N32" s="302">
        <f t="shared" ref="N32:N49" si="40">SUM(B32:L32)</f>
        <v>969</v>
      </c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7"/>
      <c r="BM32" s="27"/>
      <c r="BN32" s="27"/>
      <c r="BO32" s="22"/>
      <c r="BP32" s="22"/>
      <c r="BQ32" s="22"/>
      <c r="BR32" s="22"/>
      <c r="BS32" s="22"/>
      <c r="BT32" s="22"/>
      <c r="BU32" s="22"/>
      <c r="BV32" s="22"/>
      <c r="BW32" s="22"/>
    </row>
    <row r="33" spans="1:75" s="4" customFormat="1" ht="18" x14ac:dyDescent="0.35">
      <c r="A33" s="22"/>
      <c r="B33" s="302">
        <v>140</v>
      </c>
      <c r="C33" s="302">
        <v>120</v>
      </c>
      <c r="D33" s="302">
        <v>58</v>
      </c>
      <c r="E33" s="302">
        <v>99</v>
      </c>
      <c r="F33" s="302">
        <v>100</v>
      </c>
      <c r="G33" s="302">
        <v>52</v>
      </c>
      <c r="H33" s="302">
        <v>65</v>
      </c>
      <c r="I33" s="302">
        <v>64</v>
      </c>
      <c r="J33" s="302">
        <v>41</v>
      </c>
      <c r="K33" s="302">
        <v>54</v>
      </c>
      <c r="L33" s="302">
        <v>214</v>
      </c>
      <c r="M33" s="303"/>
      <c r="N33" s="302">
        <f t="shared" si="40"/>
        <v>1007</v>
      </c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</row>
    <row r="34" spans="1:75" s="4" customFormat="1" ht="18" x14ac:dyDescent="0.35">
      <c r="A34" s="22"/>
      <c r="B34" s="302">
        <v>235</v>
      </c>
      <c r="C34" s="302">
        <v>96</v>
      </c>
      <c r="D34" s="302">
        <v>69</v>
      </c>
      <c r="E34" s="302">
        <v>60</v>
      </c>
      <c r="F34" s="302">
        <v>131</v>
      </c>
      <c r="G34" s="302">
        <v>83</v>
      </c>
      <c r="H34" s="302">
        <v>69</v>
      </c>
      <c r="I34" s="302">
        <v>45</v>
      </c>
      <c r="J34" s="302">
        <v>78</v>
      </c>
      <c r="K34" s="302">
        <v>101</v>
      </c>
      <c r="L34" s="302">
        <v>274</v>
      </c>
      <c r="M34" s="303"/>
      <c r="N34" s="302">
        <f t="shared" si="40"/>
        <v>1241</v>
      </c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</row>
    <row r="35" spans="1:75" s="4" customFormat="1" ht="18" x14ac:dyDescent="0.35">
      <c r="A35" s="22"/>
      <c r="B35" s="302">
        <v>74</v>
      </c>
      <c r="C35" s="302">
        <v>41</v>
      </c>
      <c r="D35" s="302">
        <v>24</v>
      </c>
      <c r="E35" s="302">
        <v>50</v>
      </c>
      <c r="F35" s="302">
        <v>95</v>
      </c>
      <c r="G35" s="302">
        <v>49</v>
      </c>
      <c r="H35" s="302">
        <v>60</v>
      </c>
      <c r="I35" s="302">
        <v>54</v>
      </c>
      <c r="J35" s="302">
        <v>49</v>
      </c>
      <c r="K35" s="302">
        <v>48</v>
      </c>
      <c r="L35" s="302">
        <v>61</v>
      </c>
      <c r="M35" s="303"/>
      <c r="N35" s="302">
        <f t="shared" si="40"/>
        <v>605</v>
      </c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</row>
    <row r="36" spans="1:75" s="4" customFormat="1" ht="18" x14ac:dyDescent="0.35">
      <c r="A36" s="22"/>
      <c r="B36" s="302">
        <v>150</v>
      </c>
      <c r="C36" s="302">
        <v>61</v>
      </c>
      <c r="D36" s="302">
        <v>48</v>
      </c>
      <c r="E36" s="302">
        <v>80</v>
      </c>
      <c r="F36" s="302">
        <v>80</v>
      </c>
      <c r="G36" s="302">
        <v>46</v>
      </c>
      <c r="H36" s="302">
        <v>45</v>
      </c>
      <c r="I36" s="302">
        <v>43</v>
      </c>
      <c r="J36" s="302">
        <v>29</v>
      </c>
      <c r="K36" s="302">
        <v>76</v>
      </c>
      <c r="L36" s="302">
        <v>92</v>
      </c>
      <c r="M36" s="302"/>
      <c r="N36" s="302">
        <f t="shared" si="40"/>
        <v>750</v>
      </c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</row>
    <row r="37" spans="1:75" s="4" customFormat="1" ht="18" x14ac:dyDescent="0.35">
      <c r="A37" s="22"/>
      <c r="B37" s="302">
        <v>93</v>
      </c>
      <c r="C37" s="302">
        <v>120</v>
      </c>
      <c r="D37" s="302">
        <v>44</v>
      </c>
      <c r="E37" s="302">
        <v>98</v>
      </c>
      <c r="F37" s="302">
        <v>105</v>
      </c>
      <c r="G37" s="302">
        <v>58</v>
      </c>
      <c r="H37" s="302">
        <v>73</v>
      </c>
      <c r="I37" s="302">
        <v>72</v>
      </c>
      <c r="J37" s="302">
        <v>75</v>
      </c>
      <c r="K37" s="302">
        <v>64</v>
      </c>
      <c r="L37" s="302">
        <v>126</v>
      </c>
      <c r="M37" s="302"/>
      <c r="N37" s="302">
        <f t="shared" si="40"/>
        <v>928</v>
      </c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</row>
    <row r="38" spans="1:75" s="4" customFormat="1" ht="18" x14ac:dyDescent="0.35">
      <c r="A38" s="22"/>
      <c r="B38" s="302">
        <v>149</v>
      </c>
      <c r="C38" s="302">
        <v>59</v>
      </c>
      <c r="D38" s="302">
        <v>39</v>
      </c>
      <c r="E38" s="302">
        <v>36</v>
      </c>
      <c r="F38" s="302">
        <v>98</v>
      </c>
      <c r="G38" s="302">
        <v>47</v>
      </c>
      <c r="H38" s="302">
        <v>36</v>
      </c>
      <c r="I38" s="302">
        <v>24</v>
      </c>
      <c r="J38" s="302">
        <v>38</v>
      </c>
      <c r="K38" s="302">
        <v>42</v>
      </c>
      <c r="L38" s="302">
        <v>58</v>
      </c>
      <c r="M38" s="302"/>
      <c r="N38" s="302">
        <f t="shared" si="40"/>
        <v>626</v>
      </c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190"/>
      <c r="BG38" s="190"/>
      <c r="BH38" s="190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</row>
    <row r="39" spans="1:75" s="4" customFormat="1" ht="18" x14ac:dyDescent="0.35">
      <c r="A39" s="22"/>
      <c r="B39" s="302">
        <v>110</v>
      </c>
      <c r="C39" s="302">
        <v>149</v>
      </c>
      <c r="D39" s="302">
        <v>155</v>
      </c>
      <c r="E39" s="302">
        <v>208</v>
      </c>
      <c r="F39" s="302">
        <v>194</v>
      </c>
      <c r="G39" s="302">
        <v>102</v>
      </c>
      <c r="H39" s="302">
        <v>125</v>
      </c>
      <c r="I39" s="302">
        <v>90</v>
      </c>
      <c r="J39" s="302">
        <v>111</v>
      </c>
      <c r="K39" s="302">
        <v>130</v>
      </c>
      <c r="L39" s="302">
        <v>146</v>
      </c>
      <c r="M39" s="302"/>
      <c r="N39" s="302">
        <f t="shared" si="40"/>
        <v>1520</v>
      </c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190"/>
      <c r="BG39" s="190"/>
      <c r="BH39" s="190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</row>
    <row r="40" spans="1:75" s="4" customFormat="1" ht="18" x14ac:dyDescent="0.35">
      <c r="A40" s="22"/>
      <c r="B40" s="302">
        <v>107</v>
      </c>
      <c r="C40" s="302">
        <v>94</v>
      </c>
      <c r="D40" s="302">
        <v>42</v>
      </c>
      <c r="E40" s="302">
        <v>34</v>
      </c>
      <c r="F40" s="302">
        <v>49</v>
      </c>
      <c r="G40" s="302">
        <v>68</v>
      </c>
      <c r="H40" s="302">
        <v>39</v>
      </c>
      <c r="I40" s="302">
        <v>28</v>
      </c>
      <c r="J40" s="302">
        <v>39</v>
      </c>
      <c r="K40" s="302">
        <v>36</v>
      </c>
      <c r="L40" s="302">
        <v>63</v>
      </c>
      <c r="M40" s="302"/>
      <c r="N40" s="302">
        <f t="shared" si="40"/>
        <v>599</v>
      </c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190"/>
      <c r="BG40" s="190"/>
      <c r="BH40" s="190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</row>
    <row r="41" spans="1:75" s="4" customFormat="1" ht="18" x14ac:dyDescent="0.35">
      <c r="A41" s="22"/>
      <c r="B41" s="302">
        <v>30</v>
      </c>
      <c r="C41" s="302">
        <v>16</v>
      </c>
      <c r="D41" s="302">
        <v>22</v>
      </c>
      <c r="E41" s="302">
        <v>18</v>
      </c>
      <c r="F41" s="302">
        <v>28</v>
      </c>
      <c r="G41" s="302">
        <v>18</v>
      </c>
      <c r="H41" s="302">
        <v>32</v>
      </c>
      <c r="I41" s="302">
        <v>20</v>
      </c>
      <c r="J41" s="302">
        <v>18</v>
      </c>
      <c r="K41" s="302">
        <v>31</v>
      </c>
      <c r="L41" s="302">
        <v>51</v>
      </c>
      <c r="M41" s="302"/>
      <c r="N41" s="302">
        <f t="shared" si="40"/>
        <v>284</v>
      </c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191"/>
      <c r="BG41" s="191"/>
      <c r="BH41" s="189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</row>
    <row r="42" spans="1:75" s="4" customFormat="1" ht="18" x14ac:dyDescent="0.35">
      <c r="A42" s="22"/>
      <c r="B42" s="302">
        <v>105</v>
      </c>
      <c r="C42" s="302">
        <v>57</v>
      </c>
      <c r="D42" s="302">
        <v>46</v>
      </c>
      <c r="E42" s="302">
        <v>46</v>
      </c>
      <c r="F42" s="302">
        <v>62</v>
      </c>
      <c r="G42" s="302">
        <v>47</v>
      </c>
      <c r="H42" s="302">
        <v>35</v>
      </c>
      <c r="I42" s="302">
        <v>33</v>
      </c>
      <c r="J42" s="302">
        <v>50</v>
      </c>
      <c r="K42" s="302">
        <v>71</v>
      </c>
      <c r="L42" s="302">
        <v>141</v>
      </c>
      <c r="M42" s="302"/>
      <c r="N42" s="302">
        <f t="shared" si="40"/>
        <v>693</v>
      </c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191"/>
      <c r="BG42" s="191"/>
      <c r="BH42" s="189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</row>
    <row r="43" spans="1:75" s="4" customFormat="1" ht="18" x14ac:dyDescent="0.35">
      <c r="A43" s="22"/>
      <c r="B43" s="302">
        <v>35</v>
      </c>
      <c r="C43" s="302">
        <v>29</v>
      </c>
      <c r="D43" s="302">
        <v>30</v>
      </c>
      <c r="E43" s="302">
        <v>44</v>
      </c>
      <c r="F43" s="302">
        <v>41</v>
      </c>
      <c r="G43" s="302">
        <v>39</v>
      </c>
      <c r="H43" s="302">
        <v>30</v>
      </c>
      <c r="I43" s="302">
        <v>33</v>
      </c>
      <c r="J43" s="302">
        <v>27</v>
      </c>
      <c r="K43" s="302">
        <v>38</v>
      </c>
      <c r="L43" s="302">
        <v>46</v>
      </c>
      <c r="M43" s="302"/>
      <c r="N43" s="302">
        <f t="shared" si="40"/>
        <v>392</v>
      </c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</row>
    <row r="44" spans="1:75" s="4" customFormat="1" ht="18" x14ac:dyDescent="0.35">
      <c r="A44" s="22"/>
      <c r="B44" s="302">
        <v>134</v>
      </c>
      <c r="C44" s="302">
        <v>71</v>
      </c>
      <c r="D44" s="302">
        <v>51</v>
      </c>
      <c r="E44" s="302">
        <v>43</v>
      </c>
      <c r="F44" s="302">
        <v>85</v>
      </c>
      <c r="G44" s="302">
        <v>32</v>
      </c>
      <c r="H44" s="302">
        <v>54</v>
      </c>
      <c r="I44" s="302">
        <v>32</v>
      </c>
      <c r="J44" s="302">
        <v>41</v>
      </c>
      <c r="K44" s="302">
        <v>72</v>
      </c>
      <c r="L44" s="302">
        <v>176</v>
      </c>
      <c r="M44" s="302"/>
      <c r="N44" s="302">
        <f t="shared" si="40"/>
        <v>791</v>
      </c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</row>
    <row r="45" spans="1:75" s="4" customFormat="1" x14ac:dyDescent="0.25">
      <c r="A45" s="22"/>
      <c r="B45" s="304"/>
      <c r="C45" s="304"/>
      <c r="D45" s="304"/>
      <c r="E45" s="304"/>
      <c r="F45" s="304"/>
      <c r="G45" s="304"/>
      <c r="H45" s="304"/>
      <c r="I45" s="304"/>
      <c r="J45" s="304"/>
      <c r="K45" s="304"/>
      <c r="L45" s="304"/>
      <c r="M45" s="304"/>
      <c r="N45" s="304">
        <f t="shared" si="40"/>
        <v>0</v>
      </c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</row>
    <row r="46" spans="1:75" s="4" customFormat="1" ht="18" x14ac:dyDescent="0.35">
      <c r="A46" s="22"/>
      <c r="B46" s="302">
        <v>164</v>
      </c>
      <c r="C46" s="302">
        <v>61</v>
      </c>
      <c r="D46" s="302">
        <v>41</v>
      </c>
      <c r="E46" s="302">
        <v>64</v>
      </c>
      <c r="F46" s="302">
        <v>94</v>
      </c>
      <c r="G46" s="302">
        <v>43</v>
      </c>
      <c r="H46" s="302">
        <v>57</v>
      </c>
      <c r="I46" s="302">
        <v>39</v>
      </c>
      <c r="J46" s="302">
        <v>49</v>
      </c>
      <c r="K46" s="302">
        <v>57</v>
      </c>
      <c r="L46" s="302">
        <v>160</v>
      </c>
      <c r="M46" s="302"/>
      <c r="N46" s="302">
        <f t="shared" si="40"/>
        <v>829</v>
      </c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</row>
    <row r="47" spans="1:75" s="4" customFormat="1" ht="18" x14ac:dyDescent="0.35">
      <c r="A47" s="22"/>
      <c r="B47" s="302">
        <v>71</v>
      </c>
      <c r="C47" s="302">
        <v>45</v>
      </c>
      <c r="D47" s="302">
        <v>42</v>
      </c>
      <c r="E47" s="302">
        <v>44</v>
      </c>
      <c r="F47" s="302">
        <v>55</v>
      </c>
      <c r="G47" s="302">
        <v>53</v>
      </c>
      <c r="H47" s="302">
        <v>43</v>
      </c>
      <c r="I47" s="302">
        <v>39</v>
      </c>
      <c r="J47" s="302">
        <v>44</v>
      </c>
      <c r="K47" s="302">
        <v>39</v>
      </c>
      <c r="L47" s="302">
        <v>74</v>
      </c>
      <c r="M47" s="302"/>
      <c r="N47" s="302">
        <f t="shared" si="40"/>
        <v>549</v>
      </c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</row>
    <row r="48" spans="1:75" s="4" customFormat="1" ht="18" x14ac:dyDescent="0.35">
      <c r="A48" s="22"/>
      <c r="B48" s="302">
        <v>245</v>
      </c>
      <c r="C48" s="302">
        <v>238</v>
      </c>
      <c r="D48" s="302">
        <v>219</v>
      </c>
      <c r="E48" s="302">
        <v>224</v>
      </c>
      <c r="F48" s="302">
        <v>327</v>
      </c>
      <c r="G48" s="302">
        <v>225</v>
      </c>
      <c r="H48" s="302">
        <v>303</v>
      </c>
      <c r="I48" s="302">
        <v>256</v>
      </c>
      <c r="J48" s="302">
        <v>305</v>
      </c>
      <c r="K48" s="302">
        <v>408</v>
      </c>
      <c r="L48" s="302">
        <v>291</v>
      </c>
      <c r="M48" s="302"/>
      <c r="N48" s="302">
        <f t="shared" si="40"/>
        <v>3041</v>
      </c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</row>
    <row r="49" spans="1:75" s="4" customFormat="1" x14ac:dyDescent="0.25">
      <c r="A49" s="22"/>
      <c r="B49" s="304"/>
      <c r="C49" s="304"/>
      <c r="D49" s="304"/>
      <c r="E49" s="304"/>
      <c r="F49" s="304"/>
      <c r="G49" s="304"/>
      <c r="H49" s="304"/>
      <c r="I49" s="304">
        <v>1026</v>
      </c>
      <c r="J49" s="304"/>
      <c r="K49" s="304"/>
      <c r="L49" s="304"/>
      <c r="M49" s="304"/>
      <c r="N49" s="304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</row>
    <row r="50" spans="1:75" s="4" customFormat="1" x14ac:dyDescent="0.2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</row>
    <row r="51" spans="1:75" s="4" customFormat="1" x14ac:dyDescent="0.2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</row>
    <row r="52" spans="1:75" s="4" customFormat="1" x14ac:dyDescent="0.2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</row>
    <row r="53" spans="1:75" s="4" customFormat="1" x14ac:dyDescent="0.2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</row>
    <row r="54" spans="1:75" s="4" customFormat="1" x14ac:dyDescent="0.2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</row>
    <row r="55" spans="1:75" s="2" customFormat="1" x14ac:dyDescent="0.2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</row>
    <row r="56" spans="1:75" s="2" customFormat="1" x14ac:dyDescent="0.2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</row>
    <row r="57" spans="1:75" s="2" customFormat="1" x14ac:dyDescent="0.2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</row>
    <row r="58" spans="1:75" s="2" customFormat="1" x14ac:dyDescent="0.2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</row>
    <row r="59" spans="1:75" s="2" customFormat="1" x14ac:dyDescent="0.2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</row>
    <row r="60" spans="1:75" s="2" customFormat="1" x14ac:dyDescent="0.2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</row>
    <row r="61" spans="1:75" s="2" customFormat="1" x14ac:dyDescent="0.2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</row>
    <row r="62" spans="1:75" s="2" customFormat="1" x14ac:dyDescent="0.2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</row>
    <row r="63" spans="1:75" s="2" customFormat="1" x14ac:dyDescent="0.2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</row>
    <row r="64" spans="1:75" s="2" customFormat="1" x14ac:dyDescent="0.2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</row>
    <row r="65" spans="1:75" s="2" customFormat="1" x14ac:dyDescent="0.2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</row>
    <row r="66" spans="1:75" s="2" customFormat="1" x14ac:dyDescent="0.2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</row>
    <row r="67" spans="1:75" s="2" customFormat="1" x14ac:dyDescent="0.2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</row>
    <row r="68" spans="1:75" s="2" customFormat="1" x14ac:dyDescent="0.2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</row>
    <row r="69" spans="1:75" s="2" customFormat="1" x14ac:dyDescent="0.2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</row>
    <row r="70" spans="1:75" s="2" customFormat="1" x14ac:dyDescent="0.2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</row>
    <row r="71" spans="1:75" s="2" customFormat="1" x14ac:dyDescent="0.2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</row>
    <row r="72" spans="1:75" s="2" customFormat="1" x14ac:dyDescent="0.2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</row>
    <row r="73" spans="1:75" s="2" customFormat="1" x14ac:dyDescent="0.2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</row>
    <row r="74" spans="1:75" s="2" customFormat="1" x14ac:dyDescent="0.2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</row>
    <row r="75" spans="1:75" s="2" customFormat="1" x14ac:dyDescent="0.2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</row>
    <row r="76" spans="1:75" s="2" customFormat="1" x14ac:dyDescent="0.2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</row>
    <row r="77" spans="1:75" s="2" customFormat="1" x14ac:dyDescent="0.2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</row>
    <row r="78" spans="1:75" s="2" customFormat="1" x14ac:dyDescent="0.2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</row>
    <row r="79" spans="1:75" s="2" customFormat="1" x14ac:dyDescent="0.2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</row>
    <row r="80" spans="1:75" s="2" customFormat="1" x14ac:dyDescent="0.2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</row>
    <row r="81" spans="1:75" s="2" customFormat="1" x14ac:dyDescent="0.2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</row>
    <row r="82" spans="1:75" s="2" customFormat="1" x14ac:dyDescent="0.2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</row>
    <row r="83" spans="1:75" s="2" customFormat="1" x14ac:dyDescent="0.2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</row>
    <row r="84" spans="1:75" s="2" customFormat="1" x14ac:dyDescent="0.2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</row>
    <row r="85" spans="1:75" s="2" customFormat="1" x14ac:dyDescent="0.2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</row>
    <row r="86" spans="1:75" s="2" customFormat="1" x14ac:dyDescent="0.2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</row>
    <row r="87" spans="1:75" s="2" customFormat="1" x14ac:dyDescent="0.2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</row>
    <row r="88" spans="1:75" s="2" customFormat="1" x14ac:dyDescent="0.2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</row>
    <row r="89" spans="1:75" s="2" customFormat="1" x14ac:dyDescent="0.2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</row>
    <row r="90" spans="1:75" s="2" customFormat="1" x14ac:dyDescent="0.2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</row>
    <row r="91" spans="1:75" s="2" customFormat="1" x14ac:dyDescent="0.2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</row>
    <row r="92" spans="1:75" s="2" customFormat="1" x14ac:dyDescent="0.2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</row>
    <row r="93" spans="1:75" s="2" customFormat="1" x14ac:dyDescent="0.2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</row>
    <row r="94" spans="1:75" s="2" customFormat="1" x14ac:dyDescent="0.2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</row>
    <row r="95" spans="1:75" s="2" customFormat="1" x14ac:dyDescent="0.2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</row>
    <row r="96" spans="1:75" s="2" customFormat="1" x14ac:dyDescent="0.2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</row>
    <row r="97" spans="1:75" s="2" customFormat="1" x14ac:dyDescent="0.2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</row>
    <row r="98" spans="1:75" s="2" customFormat="1" x14ac:dyDescent="0.2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</row>
    <row r="99" spans="1:75" s="2" customFormat="1" x14ac:dyDescent="0.2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</row>
    <row r="100" spans="1:75" s="2" customFormat="1" x14ac:dyDescent="0.2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</row>
    <row r="101" spans="1:75" s="2" customFormat="1" x14ac:dyDescent="0.2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</row>
    <row r="102" spans="1:75" s="2" customFormat="1" x14ac:dyDescent="0.2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</row>
    <row r="103" spans="1:75" s="2" customFormat="1" x14ac:dyDescent="0.2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</row>
    <row r="104" spans="1:75" s="2" customFormat="1" x14ac:dyDescent="0.2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</row>
    <row r="105" spans="1:75" s="2" customFormat="1" x14ac:dyDescent="0.2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</row>
    <row r="106" spans="1:75" s="2" customFormat="1" x14ac:dyDescent="0.2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</row>
    <row r="107" spans="1:75" s="2" customFormat="1" x14ac:dyDescent="0.2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</row>
    <row r="108" spans="1:75" s="2" customFormat="1" x14ac:dyDescent="0.2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</row>
    <row r="109" spans="1:75" s="2" customFormat="1" x14ac:dyDescent="0.2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</row>
    <row r="110" spans="1:75" s="2" customFormat="1" x14ac:dyDescent="0.2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</row>
    <row r="111" spans="1:75" s="2" customFormat="1" x14ac:dyDescent="0.2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</row>
    <row r="112" spans="1:75" s="2" customFormat="1" x14ac:dyDescent="0.2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</row>
    <row r="113" spans="1:75" s="2" customFormat="1" x14ac:dyDescent="0.2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</row>
    <row r="114" spans="1:75" s="2" customFormat="1" x14ac:dyDescent="0.2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</row>
    <row r="115" spans="1:75" s="2" customFormat="1" x14ac:dyDescent="0.2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</row>
    <row r="116" spans="1:75" s="2" customFormat="1" x14ac:dyDescent="0.2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</row>
    <row r="117" spans="1:75" s="2" customFormat="1" x14ac:dyDescent="0.2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</row>
    <row r="118" spans="1:75" s="2" customFormat="1" x14ac:dyDescent="0.2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</row>
    <row r="119" spans="1:75" s="2" customFormat="1" x14ac:dyDescent="0.2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</row>
    <row r="120" spans="1:75" s="2" customFormat="1" x14ac:dyDescent="0.25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</row>
    <row r="121" spans="1:75" s="2" customFormat="1" x14ac:dyDescent="0.25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</row>
    <row r="122" spans="1:75" s="2" customFormat="1" x14ac:dyDescent="0.2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</row>
    <row r="123" spans="1:75" s="2" customFormat="1" x14ac:dyDescent="0.25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</row>
    <row r="124" spans="1:75" s="2" customFormat="1" x14ac:dyDescent="0.25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</row>
    <row r="125" spans="1:75" s="2" customFormat="1" x14ac:dyDescent="0.2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</row>
    <row r="126" spans="1:75" s="2" customFormat="1" x14ac:dyDescent="0.2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</row>
    <row r="127" spans="1:75" s="2" customFormat="1" x14ac:dyDescent="0.25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</row>
    <row r="128" spans="1:75" s="2" customFormat="1" x14ac:dyDescent="0.25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</row>
    <row r="129" spans="1:75" s="2" customFormat="1" x14ac:dyDescent="0.25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</row>
    <row r="130" spans="1:75" s="2" customFormat="1" x14ac:dyDescent="0.25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</row>
    <row r="131" spans="1:75" s="2" customFormat="1" x14ac:dyDescent="0.25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</row>
    <row r="132" spans="1:75" s="2" customFormat="1" x14ac:dyDescent="0.2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</row>
    <row r="133" spans="1:75" s="2" customFormat="1" x14ac:dyDescent="0.25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</row>
    <row r="134" spans="1:75" s="2" customFormat="1" x14ac:dyDescent="0.2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</row>
    <row r="135" spans="1:75" s="2" customFormat="1" x14ac:dyDescent="0.2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</row>
    <row r="136" spans="1:75" s="2" customFormat="1" x14ac:dyDescent="0.2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</row>
    <row r="137" spans="1:75" s="2" customFormat="1" x14ac:dyDescent="0.25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</row>
    <row r="138" spans="1:75" s="2" customFormat="1" x14ac:dyDescent="0.25">
      <c r="A138" s="24"/>
      <c r="B138" s="24"/>
      <c r="C138" s="24"/>
      <c r="D138" s="24"/>
      <c r="E138" s="24"/>
      <c r="F138" s="24"/>
      <c r="G138" s="24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</row>
  </sheetData>
  <mergeCells count="82">
    <mergeCell ref="Y4:AB6"/>
    <mergeCell ref="N4:Q6"/>
    <mergeCell ref="R4:U6"/>
    <mergeCell ref="Z7:Z8"/>
    <mergeCell ref="O7:O8"/>
    <mergeCell ref="BG7:BH7"/>
    <mergeCell ref="BO7:BO8"/>
    <mergeCell ref="AM7:AN7"/>
    <mergeCell ref="AO7:AO8"/>
    <mergeCell ref="AP7:AP8"/>
    <mergeCell ref="AU7:AV7"/>
    <mergeCell ref="BE7:BE8"/>
    <mergeCell ref="K7:K8"/>
    <mergeCell ref="L7:M7"/>
    <mergeCell ref="N7:N8"/>
    <mergeCell ref="V7:V8"/>
    <mergeCell ref="V4:X6"/>
    <mergeCell ref="J4:M4"/>
    <mergeCell ref="J5:M6"/>
    <mergeCell ref="BE4:BH6"/>
    <mergeCell ref="BI4:BL6"/>
    <mergeCell ref="AC7:AC8"/>
    <mergeCell ref="AD7:AD8"/>
    <mergeCell ref="AW7:AX7"/>
    <mergeCell ref="AY7:AZ7"/>
    <mergeCell ref="AT7:AT8"/>
    <mergeCell ref="AE7:AF7"/>
    <mergeCell ref="AG7:AG8"/>
    <mergeCell ref="AH7:AH8"/>
    <mergeCell ref="AI7:AJ7"/>
    <mergeCell ref="AK7:AK8"/>
    <mergeCell ref="AL7:AL8"/>
    <mergeCell ref="AQ7:AR7"/>
    <mergeCell ref="AS7:AS8"/>
    <mergeCell ref="BF7:BF8"/>
    <mergeCell ref="BM4:BO6"/>
    <mergeCell ref="BV7:BW7"/>
    <mergeCell ref="BI7:BI8"/>
    <mergeCell ref="BJ7:BJ8"/>
    <mergeCell ref="BK7:BL7"/>
    <mergeCell ref="BP4:BS5"/>
    <mergeCell ref="BM7:BM8"/>
    <mergeCell ref="BT4:BW6"/>
    <mergeCell ref="BP6:BS6"/>
    <mergeCell ref="BP7:BP8"/>
    <mergeCell ref="BQ7:BQ8"/>
    <mergeCell ref="BR7:BS7"/>
    <mergeCell ref="BT7:BT8"/>
    <mergeCell ref="BU7:BU8"/>
    <mergeCell ref="BN7:BN8"/>
    <mergeCell ref="B4:E6"/>
    <mergeCell ref="B7:B8"/>
    <mergeCell ref="C7:C8"/>
    <mergeCell ref="D7:E7"/>
    <mergeCell ref="A2:U2"/>
    <mergeCell ref="A3:U3"/>
    <mergeCell ref="P7:Q7"/>
    <mergeCell ref="R7:R8"/>
    <mergeCell ref="A4:A8"/>
    <mergeCell ref="F4:I6"/>
    <mergeCell ref="S7:S8"/>
    <mergeCell ref="T7:U7"/>
    <mergeCell ref="F7:F8"/>
    <mergeCell ref="G7:G8"/>
    <mergeCell ref="H7:I7"/>
    <mergeCell ref="J7:J8"/>
    <mergeCell ref="BA4:BD6"/>
    <mergeCell ref="BA7:BA8"/>
    <mergeCell ref="BB7:BB8"/>
    <mergeCell ref="BC7:BD7"/>
    <mergeCell ref="R1:U1"/>
    <mergeCell ref="AG5:AJ6"/>
    <mergeCell ref="AK5:AN6"/>
    <mergeCell ref="AG4:AN4"/>
    <mergeCell ref="AO4:AR6"/>
    <mergeCell ref="AS4:AV6"/>
    <mergeCell ref="AW4:AZ6"/>
    <mergeCell ref="AA7:AB7"/>
    <mergeCell ref="W7:W8"/>
    <mergeCell ref="X7:X8"/>
    <mergeCell ref="Y7:Y8"/>
    <mergeCell ref="AC4:AF6"/>
  </mergeCells>
  <printOptions horizontalCentered="1"/>
  <pageMargins left="0" right="0" top="0.35433070866141736" bottom="0.74803149606299213" header="0.31496062992125984" footer="0.31496062992125984"/>
  <pageSetup paperSize="9" scale="78" orientation="landscape" r:id="rId1"/>
  <colBreaks count="3" manualBreakCount="3">
    <brk id="21" max="1048575" man="1"/>
    <brk id="40" max="1048575" man="1"/>
    <brk id="5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7</vt:i4>
      </vt:variant>
      <vt:variant>
        <vt:lpstr>Іменовані діапазони</vt:lpstr>
      </vt:variant>
      <vt:variant>
        <vt:i4>9</vt:i4>
      </vt:variant>
    </vt:vector>
  </HeadingPairs>
  <TitlesOfParts>
    <vt:vector size="16" baseType="lpstr">
      <vt:lpstr>1 </vt:lpstr>
      <vt:lpstr>2 </vt:lpstr>
      <vt:lpstr> 3 </vt:lpstr>
      <vt:lpstr>4 </vt:lpstr>
      <vt:lpstr>5 </vt:lpstr>
      <vt:lpstr>6</vt:lpstr>
      <vt:lpstr>7</vt:lpstr>
      <vt:lpstr>' 3 '!Заголовки_для_друку</vt:lpstr>
      <vt:lpstr>'4 '!Заголовки_для_друку</vt:lpstr>
      <vt:lpstr>'5 '!Заголовки_для_друку</vt:lpstr>
      <vt:lpstr>'7'!Заголовки_для_друку</vt:lpstr>
      <vt:lpstr>' 3 '!Область_друку</vt:lpstr>
      <vt:lpstr>'2 '!Область_друку</vt:lpstr>
      <vt:lpstr>'4 '!Область_друку</vt:lpstr>
      <vt:lpstr>'5 '!Область_друку</vt:lpstr>
      <vt:lpstr>'6'!Область_друку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Виногородський Рустам</dc:creator>
  <cp:lastModifiedBy>Мельник Юрій Іанович</cp:lastModifiedBy>
  <cp:lastPrinted>2019-12-18T07:13:20Z</cp:lastPrinted>
  <dcterms:created xsi:type="dcterms:W3CDTF">2017-11-17T08:56:41Z</dcterms:created>
  <dcterms:modified xsi:type="dcterms:W3CDTF">2019-12-18T11:03:09Z</dcterms:modified>
</cp:coreProperties>
</file>