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315" yWindow="75" windowWidth="12285" windowHeight="10035" tabRatio="573" activeTab="5"/>
  </bookViews>
  <sheets>
    <sheet name="1 " sheetId="21" r:id="rId1"/>
    <sheet name="2" sheetId="23" r:id="rId2"/>
    <sheet name="3" sheetId="11" r:id="rId3"/>
    <sheet name="4" sheetId="12" r:id="rId4"/>
    <sheet name="5" sheetId="15" r:id="rId5"/>
    <sheet name="6" sheetId="1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 localSheetId="4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[4]Sheet3!$A$3</definedName>
    <definedName name="hjj" localSheetId="2">[4]Sheet3!$A$3</definedName>
    <definedName name="hjj" localSheetId="3">[4]Sheet3!$A$3</definedName>
    <definedName name="hjj" localSheetId="4">[5]Sheet3!$A$3</definedName>
    <definedName name="hjj">[6]Sheet3!$A$3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'2'!$B$1:$F$23</definedName>
    <definedName name="_xlnm.Print_Area" localSheetId="2">'3'!$A$1:$E$25</definedName>
    <definedName name="_xlnm.Print_Area" localSheetId="3">'4'!$A$1:$E$15</definedName>
    <definedName name="_xlnm.Print_Area" localSheetId="4">'5'!$A$2:$F$32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[7]Sheet3!$A$2</definedName>
    <definedName name="ц" localSheetId="2">[7]Sheet3!$A$2</definedName>
    <definedName name="ц" localSheetId="3">[7]Sheet3!$A$2</definedName>
    <definedName name="ц" localSheetId="4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S24" i="14" l="1"/>
  <c r="R24" i="14"/>
  <c r="Q24" i="14"/>
  <c r="BL9" i="14" l="1"/>
  <c r="R10" i="14" l="1"/>
  <c r="S10" i="14"/>
  <c r="R11" i="14"/>
  <c r="S11" i="14"/>
  <c r="R12" i="14"/>
  <c r="S12" i="14"/>
  <c r="R13" i="14"/>
  <c r="S13" i="14"/>
  <c r="R14" i="14"/>
  <c r="S14" i="14"/>
  <c r="R15" i="14"/>
  <c r="S15" i="14"/>
  <c r="R16" i="14"/>
  <c r="S16" i="14"/>
  <c r="R17" i="14"/>
  <c r="S17" i="14"/>
  <c r="R18" i="14"/>
  <c r="S18" i="14"/>
  <c r="R19" i="14"/>
  <c r="S19" i="14"/>
  <c r="R20" i="14"/>
  <c r="S20" i="14"/>
  <c r="R21" i="14"/>
  <c r="S21" i="14"/>
  <c r="R22" i="14"/>
  <c r="S22" i="14"/>
  <c r="R23" i="14"/>
  <c r="S23" i="14"/>
  <c r="R25" i="14"/>
  <c r="S25" i="14"/>
  <c r="R26" i="14"/>
  <c r="S26" i="14"/>
  <c r="C28" i="15"/>
  <c r="B28" i="15"/>
  <c r="T10" i="14" l="1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9" i="14"/>
  <c r="BO10" i="14"/>
  <c r="BP10" i="14"/>
  <c r="BO11" i="14"/>
  <c r="BP11" i="14"/>
  <c r="BO12" i="14"/>
  <c r="BP12" i="14"/>
  <c r="BO13" i="14"/>
  <c r="BP13" i="14"/>
  <c r="BO14" i="14"/>
  <c r="BP14" i="14"/>
  <c r="BO15" i="14"/>
  <c r="BP15" i="14"/>
  <c r="BO16" i="14"/>
  <c r="BP16" i="14"/>
  <c r="BO17" i="14"/>
  <c r="BP17" i="14"/>
  <c r="BO18" i="14"/>
  <c r="BP18" i="14"/>
  <c r="BO19" i="14"/>
  <c r="BP19" i="14"/>
  <c r="BO20" i="14"/>
  <c r="BP20" i="14"/>
  <c r="BO21" i="14"/>
  <c r="BP21" i="14"/>
  <c r="BO22" i="14"/>
  <c r="BP22" i="14"/>
  <c r="BO23" i="14"/>
  <c r="BP23" i="14"/>
  <c r="BO24" i="14"/>
  <c r="BP24" i="14"/>
  <c r="BO25" i="14"/>
  <c r="BP25" i="14"/>
  <c r="BO26" i="14"/>
  <c r="BP26" i="14"/>
  <c r="BJ10" i="14"/>
  <c r="BK10" i="14"/>
  <c r="BJ11" i="14"/>
  <c r="BK11" i="14"/>
  <c r="BJ12" i="14"/>
  <c r="BK12" i="14"/>
  <c r="BJ13" i="14"/>
  <c r="BK13" i="14"/>
  <c r="BJ14" i="14"/>
  <c r="BK14" i="14"/>
  <c r="BJ15" i="14"/>
  <c r="BK15" i="14"/>
  <c r="BJ16" i="14"/>
  <c r="BK16" i="14"/>
  <c r="BJ17" i="14"/>
  <c r="BK17" i="14"/>
  <c r="BJ18" i="14"/>
  <c r="BK18" i="14"/>
  <c r="BJ19" i="14"/>
  <c r="BK19" i="14"/>
  <c r="BJ20" i="14"/>
  <c r="BK20" i="14"/>
  <c r="BJ21" i="14"/>
  <c r="BK21" i="14"/>
  <c r="BJ22" i="14"/>
  <c r="BK22" i="14"/>
  <c r="BJ23" i="14"/>
  <c r="BK23" i="14"/>
  <c r="BJ24" i="14"/>
  <c r="BK24" i="14"/>
  <c r="BJ25" i="14"/>
  <c r="BK25" i="14"/>
  <c r="BJ26" i="14"/>
  <c r="BK26" i="14"/>
  <c r="BC10" i="14"/>
  <c r="BD10" i="14"/>
  <c r="BC11" i="14"/>
  <c r="BD11" i="14"/>
  <c r="BC12" i="14"/>
  <c r="BD12" i="14"/>
  <c r="BC13" i="14"/>
  <c r="BD13" i="14"/>
  <c r="BC14" i="14"/>
  <c r="BD14" i="14"/>
  <c r="BC15" i="14"/>
  <c r="BD15" i="14"/>
  <c r="BC16" i="14"/>
  <c r="BD16" i="14"/>
  <c r="BC17" i="14"/>
  <c r="BD17" i="14"/>
  <c r="BC18" i="14"/>
  <c r="BD18" i="14"/>
  <c r="BC19" i="14"/>
  <c r="BD19" i="14"/>
  <c r="BC20" i="14"/>
  <c r="BD20" i="14"/>
  <c r="BC21" i="14"/>
  <c r="BD21" i="14"/>
  <c r="BC22" i="14"/>
  <c r="BD22" i="14"/>
  <c r="BC23" i="14"/>
  <c r="BD23" i="14"/>
  <c r="BC24" i="14"/>
  <c r="BD24" i="14"/>
  <c r="BC25" i="14"/>
  <c r="BD25" i="14"/>
  <c r="BC26" i="14"/>
  <c r="BD26" i="14"/>
  <c r="AY10" i="14"/>
  <c r="AZ10" i="14"/>
  <c r="AY11" i="14"/>
  <c r="AZ11" i="14"/>
  <c r="AY12" i="14"/>
  <c r="AZ12" i="14"/>
  <c r="AY13" i="14"/>
  <c r="AZ13" i="14"/>
  <c r="AY14" i="14"/>
  <c r="AZ14" i="14"/>
  <c r="AY15" i="14"/>
  <c r="AZ15" i="14"/>
  <c r="AY16" i="14"/>
  <c r="AZ16" i="14"/>
  <c r="AY17" i="14"/>
  <c r="AZ17" i="14"/>
  <c r="AY18" i="14"/>
  <c r="AZ18" i="14"/>
  <c r="AY19" i="14"/>
  <c r="AZ19" i="14"/>
  <c r="AY20" i="14"/>
  <c r="AZ20" i="14"/>
  <c r="AY21" i="14"/>
  <c r="AZ21" i="14"/>
  <c r="AY22" i="14"/>
  <c r="AZ22" i="14"/>
  <c r="AY23" i="14"/>
  <c r="AZ23" i="14"/>
  <c r="AY24" i="14"/>
  <c r="AZ24" i="14"/>
  <c r="AY25" i="14"/>
  <c r="AZ25" i="14"/>
  <c r="AY26" i="14"/>
  <c r="AZ26" i="14"/>
  <c r="BP9" i="14"/>
  <c r="BO9" i="14"/>
  <c r="AM10" i="14"/>
  <c r="AN10" i="14"/>
  <c r="AM11" i="14"/>
  <c r="AN11" i="14"/>
  <c r="AM12" i="14"/>
  <c r="AN12" i="14"/>
  <c r="AM13" i="14"/>
  <c r="AN13" i="14"/>
  <c r="AM14" i="14"/>
  <c r="AN14" i="14"/>
  <c r="AM15" i="14"/>
  <c r="AN15" i="14"/>
  <c r="AM16" i="14"/>
  <c r="AN16" i="14"/>
  <c r="AM17" i="14"/>
  <c r="AN17" i="14"/>
  <c r="AM18" i="14"/>
  <c r="AN18" i="14"/>
  <c r="AM19" i="14"/>
  <c r="AN19" i="14"/>
  <c r="AM20" i="14"/>
  <c r="AN20" i="14"/>
  <c r="AM21" i="14"/>
  <c r="AN21" i="14"/>
  <c r="AM22" i="14"/>
  <c r="AN22" i="14"/>
  <c r="AM23" i="14"/>
  <c r="AN23" i="14"/>
  <c r="AM24" i="14"/>
  <c r="AN24" i="14"/>
  <c r="AM25" i="14"/>
  <c r="AN25" i="14"/>
  <c r="AM26" i="14"/>
  <c r="AN26" i="14"/>
  <c r="W10" i="14"/>
  <c r="X10" i="14"/>
  <c r="W11" i="14"/>
  <c r="X11" i="14"/>
  <c r="W12" i="14"/>
  <c r="X12" i="14"/>
  <c r="W13" i="14"/>
  <c r="X13" i="14"/>
  <c r="W14" i="14"/>
  <c r="X14" i="14"/>
  <c r="W15" i="14"/>
  <c r="X15" i="14"/>
  <c r="W16" i="14"/>
  <c r="X16" i="14"/>
  <c r="W17" i="14"/>
  <c r="X17" i="14"/>
  <c r="W18" i="14"/>
  <c r="X18" i="14"/>
  <c r="W19" i="14"/>
  <c r="X19" i="14"/>
  <c r="W20" i="14"/>
  <c r="X20" i="14"/>
  <c r="W21" i="14"/>
  <c r="X21" i="14"/>
  <c r="W22" i="14"/>
  <c r="X22" i="14"/>
  <c r="W23" i="14"/>
  <c r="X23" i="14"/>
  <c r="W24" i="14"/>
  <c r="X24" i="14"/>
  <c r="W25" i="14"/>
  <c r="X25" i="14"/>
  <c r="W26" i="14"/>
  <c r="X26" i="14"/>
  <c r="P10" i="14"/>
  <c r="Q10" i="14"/>
  <c r="P11" i="14"/>
  <c r="Q11" i="14"/>
  <c r="P12" i="14"/>
  <c r="Q12" i="14"/>
  <c r="P13" i="14"/>
  <c r="Q13" i="14"/>
  <c r="P14" i="14"/>
  <c r="Q14" i="14"/>
  <c r="P15" i="14"/>
  <c r="Q15" i="14"/>
  <c r="P16" i="14"/>
  <c r="Q16" i="14"/>
  <c r="P17" i="14"/>
  <c r="Q17" i="14"/>
  <c r="P18" i="14"/>
  <c r="Q18" i="14"/>
  <c r="P19" i="14"/>
  <c r="Q19" i="14"/>
  <c r="P20" i="14"/>
  <c r="Q20" i="14"/>
  <c r="P21" i="14"/>
  <c r="Q21" i="14"/>
  <c r="P22" i="14"/>
  <c r="Q22" i="14"/>
  <c r="P23" i="14"/>
  <c r="Q23" i="14"/>
  <c r="P25" i="14"/>
  <c r="Q25" i="14"/>
  <c r="P26" i="14"/>
  <c r="Q26" i="14"/>
  <c r="L10" i="14"/>
  <c r="M10" i="14"/>
  <c r="L11" i="14"/>
  <c r="M11" i="14"/>
  <c r="L12" i="14"/>
  <c r="M12" i="14"/>
  <c r="L13" i="14"/>
  <c r="M13" i="14"/>
  <c r="L14" i="14"/>
  <c r="M14" i="14"/>
  <c r="L15" i="14"/>
  <c r="M15" i="14"/>
  <c r="L16" i="14"/>
  <c r="M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AI10" i="14"/>
  <c r="AJ10" i="14"/>
  <c r="AI11" i="14"/>
  <c r="AJ11" i="14"/>
  <c r="AI12" i="14"/>
  <c r="AJ12" i="14"/>
  <c r="AI13" i="14"/>
  <c r="AJ13" i="14"/>
  <c r="AI14" i="14"/>
  <c r="AJ14" i="14"/>
  <c r="AI15" i="14"/>
  <c r="AJ15" i="14"/>
  <c r="AI16" i="14"/>
  <c r="AJ16" i="14"/>
  <c r="AI17" i="14"/>
  <c r="AJ17" i="14"/>
  <c r="AI18" i="14"/>
  <c r="AJ18" i="14"/>
  <c r="AI19" i="14"/>
  <c r="AJ19" i="14"/>
  <c r="AI20" i="14"/>
  <c r="AJ20" i="14"/>
  <c r="AI21" i="14"/>
  <c r="AJ21" i="14"/>
  <c r="AI22" i="14"/>
  <c r="AJ22" i="14"/>
  <c r="AI23" i="14"/>
  <c r="AJ23" i="14"/>
  <c r="AI24" i="14"/>
  <c r="AJ24" i="14"/>
  <c r="AI25" i="14"/>
  <c r="AJ25" i="14"/>
  <c r="AI26" i="14"/>
  <c r="AJ26" i="14"/>
  <c r="AE10" i="14"/>
  <c r="AF10" i="14"/>
  <c r="AE11" i="14"/>
  <c r="AF11" i="14"/>
  <c r="AE12" i="14"/>
  <c r="AF12" i="14"/>
  <c r="AE13" i="14"/>
  <c r="AF13" i="14"/>
  <c r="AE14" i="14"/>
  <c r="AF14" i="14"/>
  <c r="AE15" i="14"/>
  <c r="AF15" i="14"/>
  <c r="AE16" i="14"/>
  <c r="AF16" i="14"/>
  <c r="AE17" i="14"/>
  <c r="AF17" i="14"/>
  <c r="AE18" i="14"/>
  <c r="AF18" i="14"/>
  <c r="AE19" i="14"/>
  <c r="AF19" i="14"/>
  <c r="AE20" i="14"/>
  <c r="AF20" i="14"/>
  <c r="AE21" i="14"/>
  <c r="AF21" i="14"/>
  <c r="AE22" i="14"/>
  <c r="AF22" i="14"/>
  <c r="AE23" i="14"/>
  <c r="AF23" i="14"/>
  <c r="AE24" i="14"/>
  <c r="AF24" i="14"/>
  <c r="AE25" i="14"/>
  <c r="AF25" i="14"/>
  <c r="AE26" i="14"/>
  <c r="AF26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AU10" i="14"/>
  <c r="AU11" i="14"/>
  <c r="AU12" i="14"/>
  <c r="AU13" i="14"/>
  <c r="AU14" i="14"/>
  <c r="AU15" i="14"/>
  <c r="AU16" i="14"/>
  <c r="AU17" i="14"/>
  <c r="AU18" i="14"/>
  <c r="AU19" i="14"/>
  <c r="AU20" i="14"/>
  <c r="AU21" i="14"/>
  <c r="AU22" i="14"/>
  <c r="AU23" i="14"/>
  <c r="AU24" i="14"/>
  <c r="AU25" i="14"/>
  <c r="AU26" i="14"/>
  <c r="AV10" i="14"/>
  <c r="AV11" i="14"/>
  <c r="AV12" i="14"/>
  <c r="AV13" i="14"/>
  <c r="AV14" i="14"/>
  <c r="AV15" i="14"/>
  <c r="AV16" i="14"/>
  <c r="AV17" i="14"/>
  <c r="AV18" i="14"/>
  <c r="AV19" i="14"/>
  <c r="AV20" i="14"/>
  <c r="AV21" i="14"/>
  <c r="AV22" i="14"/>
  <c r="AV23" i="14"/>
  <c r="AV24" i="14"/>
  <c r="AV25" i="14"/>
  <c r="AV26" i="14"/>
  <c r="AQ10" i="14"/>
  <c r="AQ11" i="14"/>
  <c r="AQ12" i="14"/>
  <c r="AQ13" i="14"/>
  <c r="AQ14" i="14"/>
  <c r="AQ15" i="14"/>
  <c r="AQ16" i="14"/>
  <c r="AQ17" i="14"/>
  <c r="AQ18" i="14"/>
  <c r="AQ19" i="14"/>
  <c r="AQ20" i="14"/>
  <c r="AQ21" i="14"/>
  <c r="AQ22" i="14"/>
  <c r="AQ23" i="14"/>
  <c r="AQ24" i="14"/>
  <c r="AQ25" i="14"/>
  <c r="AQ26" i="14"/>
  <c r="AR10" i="14"/>
  <c r="AR11" i="14"/>
  <c r="AR12" i="14"/>
  <c r="AR13" i="14"/>
  <c r="AR14" i="14"/>
  <c r="AR15" i="14"/>
  <c r="AR16" i="14"/>
  <c r="AR17" i="14"/>
  <c r="AR18" i="14"/>
  <c r="AR19" i="14"/>
  <c r="AR20" i="14"/>
  <c r="AR21" i="14"/>
  <c r="AR22" i="14"/>
  <c r="AR23" i="14"/>
  <c r="AR24" i="14"/>
  <c r="AR25" i="14"/>
  <c r="AR26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G9" i="14"/>
  <c r="I9" i="14" s="1"/>
  <c r="F9" i="14"/>
  <c r="BI9" i="14"/>
  <c r="BH9" i="14"/>
  <c r="BB9" i="14"/>
  <c r="C27" i="15" s="1"/>
  <c r="BA9" i="14"/>
  <c r="AX9" i="14"/>
  <c r="C26" i="15" s="1"/>
  <c r="AW9" i="14"/>
  <c r="AT9" i="14"/>
  <c r="AU9" i="14" s="1"/>
  <c r="AS9" i="14"/>
  <c r="AP9" i="14"/>
  <c r="AQ9" i="14" s="1"/>
  <c r="AO9" i="14"/>
  <c r="AL9" i="14"/>
  <c r="C16" i="15" s="1"/>
  <c r="AK9" i="14"/>
  <c r="AH9" i="14"/>
  <c r="AG9" i="14"/>
  <c r="AD9" i="14"/>
  <c r="AF9" i="14" s="1"/>
  <c r="AC9" i="14"/>
  <c r="Z9" i="14"/>
  <c r="C17" i="15" s="1"/>
  <c r="Y9" i="14"/>
  <c r="B17" i="15" s="1"/>
  <c r="V9" i="14"/>
  <c r="C13" i="15" s="1"/>
  <c r="U9" i="14"/>
  <c r="K9" i="14"/>
  <c r="L9" i="14" s="1"/>
  <c r="J9" i="14"/>
  <c r="C9" i="14"/>
  <c r="B9" i="14"/>
  <c r="E18" i="23"/>
  <c r="S9" i="14" l="1"/>
  <c r="D9" i="14"/>
  <c r="M9" i="14"/>
  <c r="P9" i="14"/>
  <c r="R9" i="14"/>
  <c r="X9" i="14"/>
  <c r="B13" i="15"/>
  <c r="AE9" i="14"/>
  <c r="AJ9" i="14"/>
  <c r="AN9" i="14"/>
  <c r="B16" i="15"/>
  <c r="D16" i="15" s="1"/>
  <c r="AZ9" i="14"/>
  <c r="B26" i="15"/>
  <c r="BD9" i="14"/>
  <c r="B27" i="15"/>
  <c r="BK9" i="14"/>
  <c r="AR9" i="14"/>
  <c r="AV9" i="14"/>
  <c r="H9" i="14"/>
  <c r="AA9" i="14"/>
  <c r="AB9" i="14"/>
  <c r="BJ9" i="14"/>
  <c r="BC9" i="14"/>
  <c r="AY9" i="14"/>
  <c r="AM9" i="14"/>
  <c r="W9" i="14"/>
  <c r="Q9" i="14"/>
  <c r="E9" i="14"/>
  <c r="AI9" i="14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T9" i="14" l="1"/>
  <c r="D10" i="11"/>
  <c r="D7" i="11"/>
  <c r="D9" i="11"/>
  <c r="D11" i="11"/>
  <c r="D13" i="11"/>
  <c r="D16" i="11"/>
  <c r="D20" i="11"/>
  <c r="D21" i="11"/>
  <c r="D22" i="11"/>
  <c r="D23" i="11"/>
  <c r="D24" i="11"/>
  <c r="F7" i="23" l="1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E7" i="23"/>
  <c r="E8" i="23"/>
  <c r="E9" i="23"/>
  <c r="E10" i="23"/>
  <c r="E11" i="23"/>
  <c r="E12" i="23"/>
  <c r="E13" i="23"/>
  <c r="E14" i="23"/>
  <c r="E15" i="23"/>
  <c r="E16" i="23"/>
  <c r="E17" i="23"/>
  <c r="E19" i="23"/>
  <c r="E20" i="23"/>
  <c r="E21" i="23"/>
  <c r="E22" i="23"/>
  <c r="E23" i="23"/>
  <c r="C30" i="15" l="1"/>
  <c r="B31" i="15" l="1"/>
  <c r="D32" i="15" l="1"/>
  <c r="C31" i="15" l="1"/>
  <c r="C6" i="23" l="1"/>
  <c r="D11" i="15" l="1"/>
  <c r="E25" i="11" l="1"/>
  <c r="C6" i="11"/>
  <c r="B6" i="11"/>
  <c r="E15" i="12"/>
  <c r="D15" i="12"/>
  <c r="E14" i="12"/>
  <c r="D14" i="12"/>
  <c r="E13" i="12"/>
  <c r="D13" i="12"/>
  <c r="E12" i="12"/>
  <c r="E11" i="12"/>
  <c r="D11" i="12"/>
  <c r="E10" i="12"/>
  <c r="D10" i="12"/>
  <c r="E9" i="12"/>
  <c r="D9" i="12"/>
  <c r="E8" i="12"/>
  <c r="D8" i="12"/>
  <c r="E7" i="12"/>
  <c r="D7" i="12"/>
  <c r="C6" i="12"/>
  <c r="B6" i="12"/>
  <c r="C29" i="15"/>
  <c r="B29" i="15"/>
  <c r="C20" i="15"/>
  <c r="B20" i="15"/>
  <c r="C19" i="15"/>
  <c r="B19" i="15"/>
  <c r="C8" i="15"/>
  <c r="B8" i="15"/>
  <c r="C6" i="15"/>
  <c r="B6" i="15"/>
  <c r="C5" i="15"/>
  <c r="B5" i="15"/>
  <c r="D6" i="23"/>
  <c r="H7" i="23" s="1"/>
  <c r="I7" i="23"/>
  <c r="J7" i="23"/>
  <c r="I8" i="23"/>
  <c r="J8" i="23"/>
  <c r="I9" i="23"/>
  <c r="J9" i="23"/>
  <c r="I10" i="23"/>
  <c r="J10" i="23"/>
  <c r="I11" i="23"/>
  <c r="J11" i="23"/>
  <c r="I12" i="23"/>
  <c r="J12" i="23"/>
  <c r="I13" i="23"/>
  <c r="J13" i="23"/>
  <c r="I14" i="23"/>
  <c r="J14" i="23"/>
  <c r="I15" i="23"/>
  <c r="J15" i="23"/>
  <c r="I16" i="23"/>
  <c r="J16" i="23"/>
  <c r="I17" i="23"/>
  <c r="J17" i="23"/>
  <c r="I18" i="23"/>
  <c r="J18" i="23"/>
  <c r="I19" i="23"/>
  <c r="J19" i="23"/>
  <c r="I20" i="23"/>
  <c r="J20" i="23"/>
  <c r="I21" i="23"/>
  <c r="J21" i="23"/>
  <c r="I22" i="23"/>
  <c r="J22" i="23"/>
  <c r="I23" i="23"/>
  <c r="J23" i="23"/>
  <c r="E6" i="11" l="1"/>
  <c r="C7" i="15"/>
  <c r="B7" i="15"/>
  <c r="H23" i="23"/>
  <c r="H21" i="23"/>
  <c r="H19" i="23"/>
  <c r="H17" i="23"/>
  <c r="H15" i="23"/>
  <c r="H13" i="23"/>
  <c r="H11" i="23"/>
  <c r="H9" i="23"/>
  <c r="D6" i="12"/>
  <c r="D6" i="11"/>
  <c r="E6" i="23"/>
  <c r="H22" i="23"/>
  <c r="H20" i="23"/>
  <c r="H18" i="23"/>
  <c r="H16" i="23"/>
  <c r="H14" i="23"/>
  <c r="H12" i="23"/>
  <c r="H10" i="23"/>
  <c r="H8" i="23"/>
  <c r="F6" i="23"/>
  <c r="E6" i="12"/>
  <c r="E15" i="15" l="1"/>
  <c r="E18" i="15"/>
  <c r="E21" i="15"/>
  <c r="D18" i="15"/>
  <c r="D21" i="15"/>
  <c r="E31" i="15" l="1"/>
  <c r="D31" i="15"/>
  <c r="E28" i="15"/>
  <c r="E14" i="15"/>
  <c r="E12" i="15"/>
  <c r="D12" i="15"/>
  <c r="E11" i="15"/>
  <c r="D10" i="15"/>
  <c r="B9" i="15"/>
  <c r="D20" i="15" l="1"/>
  <c r="E20" i="15"/>
  <c r="D26" i="15"/>
  <c r="D27" i="15"/>
  <c r="D29" i="15"/>
  <c r="D13" i="15"/>
  <c r="F7" i="15"/>
  <c r="D8" i="15"/>
  <c r="D7" i="15"/>
  <c r="D6" i="15"/>
  <c r="D5" i="15"/>
  <c r="D28" i="15"/>
  <c r="E10" i="15"/>
  <c r="E5" i="15" l="1"/>
  <c r="E17" i="15"/>
  <c r="D17" i="15"/>
  <c r="E16" i="15"/>
  <c r="E19" i="15"/>
  <c r="D19" i="15"/>
  <c r="E27" i="15"/>
  <c r="E29" i="15"/>
  <c r="E6" i="15"/>
  <c r="E26" i="15"/>
  <c r="C9" i="15"/>
  <c r="E13" i="15"/>
  <c r="G7" i="15"/>
  <c r="E8" i="15"/>
  <c r="E7" i="15"/>
</calcChain>
</file>

<file path=xl/sharedStrings.xml><?xml version="1.0" encoding="utf-8"?>
<sst xmlns="http://schemas.openxmlformats.org/spreadsheetml/2006/main" count="224" uniqueCount="146">
  <si>
    <t>Показник</t>
  </si>
  <si>
    <t>зміна значення</t>
  </si>
  <si>
    <t>%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</si>
  <si>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</si>
  <si>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</si>
  <si>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</si>
  <si>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</si>
  <si>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</si>
  <si>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</si>
  <si>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</si>
  <si>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</si>
  <si>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</si>
  <si>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</si>
  <si>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</si>
  <si>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</si>
  <si>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</si>
  <si>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</si>
  <si>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</si>
  <si>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</si>
  <si>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</si>
  <si>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</si>
  <si>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</si>
  <si>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</si>
  <si>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</si>
  <si>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</si>
  <si>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</si>
  <si>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</si>
  <si>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</si>
  <si>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</si>
  <si>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</si>
  <si>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</si>
  <si>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</si>
  <si>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</si>
  <si>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</si>
  <si>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</si>
  <si>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</si>
  <si>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</si>
  <si>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</si>
  <si>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</si>
  <si>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</si>
  <si>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</si>
  <si>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</si>
  <si>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</si>
  <si>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</si>
  <si>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</si>
  <si>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</si>
  <si>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</si>
  <si>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</si>
  <si>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</si>
  <si>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</si>
  <si>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Працевлаштовано до набуття статусу  безробітного, осіб</t>
  </si>
  <si>
    <t xml:space="preserve">з них, особи </t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</si>
  <si>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</si>
  <si>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</si>
  <si>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</si>
  <si>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</si>
  <si>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</si>
  <si>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Всього</t>
  </si>
  <si>
    <t>Тернопільський  МРЦЗ</t>
  </si>
  <si>
    <t xml:space="preserve"> + (-)               осіб</t>
  </si>
  <si>
    <t xml:space="preserve"> + (-)                        осіб</t>
  </si>
  <si>
    <t>Кількість вакансій на кінець періоду, одиниць</t>
  </si>
  <si>
    <t>Середній розмір заробітної плати у вакансіях, грн.</t>
  </si>
  <si>
    <t>за формою 3-ПН</t>
  </si>
  <si>
    <t>Шумська</t>
  </si>
  <si>
    <t>Чортківська</t>
  </si>
  <si>
    <t>Теребовлянська</t>
  </si>
  <si>
    <t>Підгаєцька</t>
  </si>
  <si>
    <t>Підволочиська</t>
  </si>
  <si>
    <t>Монастириська</t>
  </si>
  <si>
    <t>Лановецька</t>
  </si>
  <si>
    <t>Кременецька</t>
  </si>
  <si>
    <t>Козівська</t>
  </si>
  <si>
    <t>Зборівська</t>
  </si>
  <si>
    <t>Збаразька</t>
  </si>
  <si>
    <t>Заліщицька</t>
  </si>
  <si>
    <t>Гусятинська</t>
  </si>
  <si>
    <t>Бучацька</t>
  </si>
  <si>
    <t>Борщівська</t>
  </si>
  <si>
    <t>Бережанська</t>
  </si>
  <si>
    <t>Назва філії, ЦЗ</t>
  </si>
  <si>
    <t>Надання послуг Тернопільською обласною службою зайнятості</t>
  </si>
  <si>
    <t>(за даними Державної служби статистики України)</t>
  </si>
  <si>
    <t>Питома вага працевлашто-           ваних до набуття статусу безробітного,%</t>
  </si>
  <si>
    <t>з інших джерел</t>
  </si>
  <si>
    <t>Мали статус протягом періоду, осіб</t>
  </si>
  <si>
    <t>різниця</t>
  </si>
  <si>
    <t>Х</t>
  </si>
  <si>
    <t>у т.ч.</t>
  </si>
  <si>
    <t>зареєстровано  з початку року, осіб</t>
  </si>
  <si>
    <t>Показники діяльності Тернопільської обласної служби зайнятості</t>
  </si>
  <si>
    <t>Рівень зайнятості, %</t>
  </si>
  <si>
    <t xml:space="preserve">Рівень безробіття (за методологією МОП), % </t>
  </si>
  <si>
    <t>2019 р.</t>
  </si>
  <si>
    <t>державне управління й оборона;
обов'язкове соціальне страхування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</si>
  <si>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</si>
  <si>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</si>
  <si>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 2.1. Працевлаштовано до набуття статусу,  осіб</t>
  </si>
  <si>
    <t xml:space="preserve">    2.2. Питома вага працевлаштованих до набуття статусу безробітного, %</t>
  </si>
  <si>
    <t xml:space="preserve">   2.3. Працевлаштовано безробітних за направленням служби зайнятості</t>
  </si>
  <si>
    <t>3. Проходили професійне навчання безробітні,  осіб</t>
  </si>
  <si>
    <t xml:space="preserve">    3.1. з них в ЦПТО,   осіб</t>
  </si>
  <si>
    <t>4. Отримали ваучер на навчання, осіб</t>
  </si>
  <si>
    <t>5. Всього брали участь у громадських та інших роботах тимчасового характеру, 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</si>
  <si>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</si>
  <si>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</si>
  <si>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 одиниць</t>
  </si>
  <si>
    <t>9. Кількість вакансій,  одиниць</t>
  </si>
  <si>
    <t>10. Мали статус безробітного,  осіб</t>
  </si>
  <si>
    <t>11. Отримували допомогу по безробіттю,  осіб</t>
  </si>
  <si>
    <t>13. Кількість вакансій по формі 3-ПН,  одиниць</t>
  </si>
  <si>
    <t>15. Середній розмір заробітної плати у вакансіях, грн.</t>
  </si>
  <si>
    <t>14. Інформація про вакансії,  отриманих з інших джерел, одиниць</t>
  </si>
  <si>
    <t>16. Кількість безробітних на одну вакансію, особи</t>
  </si>
  <si>
    <t>за січень-вересень 2018 - 2019 р. р.</t>
  </si>
  <si>
    <t>у січні-вересні 2018-2019 р. р.</t>
  </si>
  <si>
    <t>Показники робочої сили у І півріччі 2019 року</t>
  </si>
  <si>
    <t>січень-вересень 2019 р.</t>
  </si>
  <si>
    <t>січень-вересень 2018 р.</t>
  </si>
  <si>
    <t>Середній розмір допомоги по безробіттю у вересніі грн.</t>
  </si>
  <si>
    <r>
      <t xml:space="preserve">Кількість осіб, охоплених профорієнтаційними послугами,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</si>
  <si>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які мали статус безробітного, </t>
    </r>
    <r>
      <rPr>
        <i/>
        <sz val="12"/>
        <color theme="1"/>
        <rFont val="Times New Roman"/>
        <family val="1"/>
        <charset val="204"/>
      </rPr>
      <t>осіб</t>
    </r>
  </si>
  <si>
    <t>на   01.10. 2018 р.</t>
  </si>
  <si>
    <t>на 01.10.2019 р.</t>
  </si>
  <si>
    <t>12. Середній розмір допомоги по безробіттю, у вересні, грн.</t>
  </si>
  <si>
    <r>
      <t xml:space="preserve">   </t>
    </r>
    <r>
      <rPr>
        <sz val="14"/>
        <color theme="1"/>
        <rFont val="Times New Roman"/>
        <family val="1"/>
        <charset val="204"/>
      </rPr>
      <t>1.1. у т.ч. зареєстровано з початку року</t>
    </r>
  </si>
  <si>
    <r>
      <t xml:space="preserve">  </t>
    </r>
    <r>
      <rPr>
        <sz val="14"/>
        <color theme="1"/>
        <rFont val="Times New Roman"/>
        <family val="1"/>
        <charset val="204"/>
      </rPr>
      <t>9.1. з них зареєстровано з початку року</t>
    </r>
  </si>
  <si>
    <t xml:space="preserve">    2..7 в.п.</t>
  </si>
  <si>
    <r>
      <t>Зайняте населення</t>
    </r>
    <r>
      <rPr>
        <sz val="15"/>
        <color theme="1"/>
        <rFont val="Times New Roman"/>
        <family val="1"/>
        <charset val="204"/>
      </rPr>
      <t>, тис.осіб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</si>
  <si>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415.5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</si>
  <si>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414.3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</si>
  <si>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399.8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</si>
  <si>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47.4%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</si>
  <si>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53.4%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</si>
  <si>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61.6%</t>
    </r>
  </si>
  <si>
    <r>
      <t>Безробітне населення                                               (за методологією МОП)</t>
    </r>
    <r>
      <rPr>
        <sz val="15"/>
        <color theme="1"/>
        <rFont val="Times New Roman"/>
        <family val="1"/>
        <charset val="204"/>
      </rPr>
      <t>, тис.осіб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</si>
  <si>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47.9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</si>
  <si>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47.9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</si>
  <si>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47.9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</si>
  <si>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10.3%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</si>
  <si>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10.4%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</si>
  <si>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10.7%</t>
    </r>
  </si>
  <si>
    <r>
      <t xml:space="preserve">   </t>
    </r>
    <r>
      <rPr>
        <b/>
        <sz val="14"/>
        <color theme="1"/>
        <rFont val="Times New Roman"/>
        <family val="1"/>
        <charset val="204"/>
      </rPr>
      <t>2.3.1. Шляхом одноразової виплати допомоги по безробіттю, осіб</t>
    </r>
  </si>
  <si>
    <r>
      <t xml:space="preserve">    </t>
    </r>
    <r>
      <rPr>
        <b/>
        <sz val="14"/>
        <color theme="1"/>
        <rFont val="Times New Roman"/>
        <family val="1"/>
        <charset val="204"/>
      </rPr>
      <t>2.3.2. Працевлаштовано з компенсацією витрат роботодавцю єдиного внеску,  осіб</t>
    </r>
  </si>
  <si>
    <t>у 2,1 р.</t>
  </si>
  <si>
    <t>у 2,3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</si>
</sst>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 CYR"/>
      <charset val="204"/>
    </font>
    <font>
      <i/>
      <sz val="18"/>
      <color rgb="FFFF0000"/>
      <name val="Times New Roman Cyr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8"/>
      <color rgb="FFFF0000"/>
      <name val="Times New Roman Cyr"/>
      <family val="1"/>
      <charset val="204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i/>
      <sz val="18"/>
      <color theme="1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 Cyr"/>
      <charset val="204"/>
    </font>
    <font>
      <sz val="11"/>
      <color theme="1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i/>
      <sz val="1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55">
    <xf numFmtId="0" fontId="0" fillId="0" borderId="0"/>
    <xf numFmtId="0" fontId="5" fillId="0" borderId="0"/>
    <xf numFmtId="0" fontId="1" fillId="0" borderId="0"/>
    <xf numFmtId="0" fontId="5" fillId="0" borderId="0"/>
    <xf numFmtId="0" fontId="10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1" fillId="0" borderId="0"/>
    <xf numFmtId="0" fontId="2" fillId="0" borderId="0"/>
    <xf numFmtId="0" fontId="13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11" borderId="16" applyNumberFormat="0" applyAlignment="0" applyProtection="0"/>
    <xf numFmtId="0" fontId="21" fillId="16" borderId="17" applyNumberFormat="0" applyAlignment="0" applyProtection="0"/>
    <xf numFmtId="0" fontId="2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15" fillId="6" borderId="16" applyNumberFormat="0" applyAlignment="0" applyProtection="0"/>
    <xf numFmtId="0" fontId="25" fillId="0" borderId="21" applyNumberFormat="0" applyFill="0" applyAlignment="0" applyProtection="0"/>
    <xf numFmtId="0" fontId="22" fillId="12" borderId="0" applyNumberFormat="0" applyBorder="0" applyAlignment="0" applyProtection="0"/>
    <xf numFmtId="0" fontId="13" fillId="7" borderId="22" applyNumberFormat="0" applyFont="0" applyAlignment="0" applyProtection="0"/>
    <xf numFmtId="0" fontId="16" fillId="11" borderId="23" applyNumberFormat="0" applyAlignment="0" applyProtection="0"/>
    <xf numFmtId="0" fontId="1" fillId="0" borderId="0"/>
  </cellStyleXfs>
  <cellXfs count="250">
    <xf numFmtId="0" fontId="0" fillId="0" borderId="0" xfId="0"/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" fontId="3" fillId="0" borderId="0" xfId="10" applyNumberFormat="1" applyFont="1" applyFill="1" applyProtection="1">
      <protection locked="0"/>
    </xf>
    <xf numFmtId="1" fontId="6" fillId="0" borderId="0" xfId="10" applyNumberFormat="1" applyFont="1" applyFill="1" applyBorder="1" applyProtection="1">
      <protection locked="0"/>
    </xf>
    <xf numFmtId="0" fontId="9" fillId="0" borderId="0" xfId="6" applyFont="1"/>
    <xf numFmtId="0" fontId="1" fillId="0" borderId="0" xfId="13" applyFont="1" applyAlignment="1">
      <alignment vertical="top"/>
    </xf>
    <xf numFmtId="0" fontId="1" fillId="0" borderId="0" xfId="13" applyFont="1" applyFill="1" applyAlignment="1">
      <alignment vertical="top"/>
    </xf>
    <xf numFmtId="0" fontId="7" fillId="0" borderId="0" xfId="13" applyFont="1" applyAlignment="1">
      <alignment horizontal="center" vertical="center"/>
    </xf>
    <xf numFmtId="165" fontId="7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7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1" fillId="0" borderId="0" xfId="13" applyFont="1" applyAlignment="1">
      <alignment vertical="center"/>
    </xf>
    <xf numFmtId="3" fontId="1" fillId="0" borderId="0" xfId="13" applyNumberFormat="1" applyFont="1" applyAlignment="1">
      <alignment vertical="center"/>
    </xf>
    <xf numFmtId="0" fontId="27" fillId="0" borderId="0" xfId="9" applyFont="1"/>
    <xf numFmtId="1" fontId="30" fillId="0" borderId="0" xfId="10" applyNumberFormat="1" applyFont="1" applyFill="1" applyBorder="1" applyProtection="1">
      <protection locked="0"/>
    </xf>
    <xf numFmtId="165" fontId="30" fillId="0" borderId="0" xfId="10" applyNumberFormat="1" applyFont="1" applyFill="1" applyBorder="1" applyProtection="1">
      <protection locked="0"/>
    </xf>
    <xf numFmtId="1" fontId="30" fillId="0" borderId="0" xfId="10" applyNumberFormat="1" applyFont="1" applyFill="1" applyProtection="1">
      <protection locked="0"/>
    </xf>
    <xf numFmtId="1" fontId="31" fillId="0" borderId="0" xfId="10" applyNumberFormat="1" applyFont="1" applyFill="1" applyBorder="1" applyProtection="1">
      <protection locked="0"/>
    </xf>
    <xf numFmtId="3" fontId="31" fillId="0" borderId="0" xfId="10" applyNumberFormat="1" applyFont="1" applyFill="1" applyBorder="1" applyProtection="1">
      <protection locked="0"/>
    </xf>
    <xf numFmtId="3" fontId="30" fillId="0" borderId="0" xfId="10" applyNumberFormat="1" applyFont="1" applyFill="1" applyBorder="1" applyProtection="1">
      <protection locked="0"/>
    </xf>
    <xf numFmtId="1" fontId="27" fillId="0" borderId="0" xfId="10" applyNumberFormat="1" applyFont="1" applyFill="1" applyProtection="1">
      <protection locked="0"/>
    </xf>
    <xf numFmtId="1" fontId="27" fillId="0" borderId="0" xfId="10" applyNumberFormat="1" applyFont="1" applyFill="1" applyBorder="1" applyProtection="1">
      <protection locked="0"/>
    </xf>
    <xf numFmtId="1" fontId="27" fillId="0" borderId="0" xfId="10" applyNumberFormat="1" applyFont="1" applyFill="1" applyBorder="1" applyAlignment="1" applyProtection="1">
      <alignment vertical="center"/>
      <protection locked="0"/>
    </xf>
    <xf numFmtId="0" fontId="30" fillId="0" borderId="0" xfId="13" applyFont="1" applyAlignment="1">
      <alignment vertical="top"/>
    </xf>
    <xf numFmtId="0" fontId="30" fillId="0" borderId="0" xfId="13" applyFont="1"/>
    <xf numFmtId="0" fontId="29" fillId="0" borderId="0" xfId="6" applyFont="1" applyAlignment="1">
      <alignment vertical="top"/>
    </xf>
    <xf numFmtId="1" fontId="31" fillId="0" borderId="0" xfId="10" applyNumberFormat="1" applyFont="1" applyFill="1" applyProtection="1">
      <protection locked="0"/>
    </xf>
    <xf numFmtId="1" fontId="30" fillId="3" borderId="0" xfId="10" applyNumberFormat="1" applyFont="1" applyFill="1" applyProtection="1">
      <protection locked="0"/>
    </xf>
    <xf numFmtId="1" fontId="30" fillId="3" borderId="0" xfId="10" applyNumberFormat="1" applyFont="1" applyFill="1" applyBorder="1" applyProtection="1">
      <protection locked="0"/>
    </xf>
    <xf numFmtId="0" fontId="28" fillId="0" borderId="8" xfId="9" applyFont="1" applyFill="1" applyBorder="1" applyAlignment="1">
      <alignment vertical="center" wrapText="1"/>
    </xf>
    <xf numFmtId="0" fontId="27" fillId="0" borderId="0" xfId="9" applyFont="1" applyFill="1"/>
    <xf numFmtId="0" fontId="35" fillId="0" borderId="0" xfId="9" applyFont="1" applyFill="1" applyAlignment="1">
      <alignment horizontal="center"/>
    </xf>
    <xf numFmtId="0" fontId="36" fillId="0" borderId="0" xfId="14" applyFont="1" applyFill="1"/>
    <xf numFmtId="0" fontId="37" fillId="0" borderId="0" xfId="14" applyFont="1" applyFill="1" applyAlignment="1">
      <alignment horizontal="center"/>
    </xf>
    <xf numFmtId="0" fontId="38" fillId="0" borderId="0" xfId="14" applyFont="1" applyFill="1"/>
    <xf numFmtId="0" fontId="38" fillId="0" borderId="0" xfId="14" applyFont="1" applyFill="1" applyAlignment="1">
      <alignment vertical="center"/>
    </xf>
    <xf numFmtId="3" fontId="38" fillId="0" borderId="0" xfId="14" applyNumberFormat="1" applyFont="1" applyFill="1" applyAlignment="1">
      <alignment horizontal="center" vertical="center"/>
    </xf>
    <xf numFmtId="3" fontId="38" fillId="0" borderId="0" xfId="14" applyNumberFormat="1" applyFont="1" applyFill="1"/>
    <xf numFmtId="165" fontId="38" fillId="0" borderId="0" xfId="14" applyNumberFormat="1" applyFont="1" applyFill="1"/>
    <xf numFmtId="0" fontId="39" fillId="0" borderId="0" xfId="14" applyFont="1" applyFill="1" applyAlignment="1">
      <alignment wrapText="1"/>
    </xf>
    <xf numFmtId="3" fontId="39" fillId="0" borderId="0" xfId="14" applyNumberFormat="1" applyFont="1" applyFill="1" applyAlignment="1">
      <alignment wrapText="1"/>
    </xf>
    <xf numFmtId="0" fontId="39" fillId="0" borderId="0" xfId="14" applyFont="1" applyFill="1"/>
    <xf numFmtId="165" fontId="39" fillId="0" borderId="0" xfId="14" applyNumberFormat="1" applyFont="1" applyFill="1"/>
    <xf numFmtId="0" fontId="41" fillId="0" borderId="0" xfId="14" applyFont="1" applyFill="1"/>
    <xf numFmtId="0" fontId="38" fillId="0" borderId="0" xfId="14" applyFont="1" applyFill="1" applyAlignment="1">
      <alignment vertical="center" wrapText="1"/>
    </xf>
    <xf numFmtId="0" fontId="38" fillId="0" borderId="0" xfId="14" applyFont="1" applyFill="1" applyAlignment="1">
      <alignment horizontal="center" vertical="center"/>
    </xf>
    <xf numFmtId="0" fontId="38" fillId="0" borderId="0" xfId="14" applyFont="1" applyFill="1" applyAlignment="1">
      <alignment horizontal="center"/>
    </xf>
    <xf numFmtId="0" fontId="40" fillId="0" borderId="0" xfId="14" applyFont="1" applyFill="1" applyAlignment="1">
      <alignment wrapText="1"/>
    </xf>
    <xf numFmtId="0" fontId="40" fillId="0" borderId="0" xfId="14" applyFont="1" applyFill="1"/>
    <xf numFmtId="0" fontId="42" fillId="0" borderId="0" xfId="13" applyFont="1" applyFill="1" applyAlignment="1">
      <alignment horizontal="center" vertical="top" wrapText="1"/>
    </xf>
    <xf numFmtId="0" fontId="34" fillId="0" borderId="0" xfId="13" applyFont="1" applyFill="1" applyAlignment="1">
      <alignment horizontal="center" vertical="top" wrapText="1"/>
    </xf>
    <xf numFmtId="0" fontId="27" fillId="0" borderId="0" xfId="13" applyFont="1" applyAlignment="1">
      <alignment vertical="center"/>
    </xf>
    <xf numFmtId="0" fontId="35" fillId="0" borderId="0" xfId="13" applyFont="1" applyAlignment="1">
      <alignment horizontal="center" vertical="center"/>
    </xf>
    <xf numFmtId="0" fontId="44" fillId="0" borderId="0" xfId="13" applyFont="1" applyFill="1" applyAlignment="1">
      <alignment horizontal="center" vertical="top" wrapText="1"/>
    </xf>
    <xf numFmtId="3" fontId="45" fillId="0" borderId="2" xfId="6" applyNumberFormat="1" applyFont="1" applyFill="1" applyBorder="1" applyAlignment="1">
      <alignment horizontal="center" vertical="center"/>
    </xf>
    <xf numFmtId="3" fontId="46" fillId="0" borderId="2" xfId="6" applyNumberFormat="1" applyFont="1" applyBorder="1" applyAlignment="1">
      <alignment horizontal="center" vertical="center"/>
    </xf>
    <xf numFmtId="3" fontId="46" fillId="0" borderId="2" xfId="6" applyNumberFormat="1" applyFont="1" applyFill="1" applyBorder="1" applyAlignment="1">
      <alignment horizontal="center" vertical="center"/>
    </xf>
    <xf numFmtId="164" fontId="46" fillId="0" borderId="2" xfId="6" applyNumberFormat="1" applyFont="1" applyBorder="1" applyAlignment="1">
      <alignment horizontal="center" vertical="center"/>
    </xf>
    <xf numFmtId="0" fontId="29" fillId="0" borderId="0" xfId="13" applyFont="1" applyFill="1" applyAlignment="1">
      <alignment horizontal="right" vertical="center"/>
    </xf>
    <xf numFmtId="0" fontId="45" fillId="0" borderId="2" xfId="13" applyFont="1" applyBorder="1" applyAlignment="1">
      <alignment horizontal="center" vertical="center" wrapText="1"/>
    </xf>
    <xf numFmtId="0" fontId="45" fillId="0" borderId="2" xfId="13" applyFont="1" applyFill="1" applyBorder="1" applyAlignment="1">
      <alignment horizontal="center" vertical="center" wrapText="1"/>
    </xf>
    <xf numFmtId="0" fontId="45" fillId="0" borderId="2" xfId="13" applyFont="1" applyBorder="1" applyAlignment="1">
      <alignment horizontal="center" vertical="center"/>
    </xf>
    <xf numFmtId="164" fontId="45" fillId="0" borderId="2" xfId="6" applyNumberFormat="1" applyFont="1" applyBorder="1" applyAlignment="1">
      <alignment horizontal="center" vertical="center"/>
    </xf>
    <xf numFmtId="3" fontId="45" fillId="0" borderId="2" xfId="6" applyNumberFormat="1" applyFont="1" applyBorder="1" applyAlignment="1">
      <alignment horizontal="center" vertical="center"/>
    </xf>
    <xf numFmtId="0" fontId="46" fillId="0" borderId="2" xfId="10" applyNumberFormat="1" applyFont="1" applyFill="1" applyBorder="1" applyAlignment="1" applyProtection="1">
      <alignment horizontal="left" vertical="center"/>
      <protection locked="0"/>
    </xf>
    <xf numFmtId="1" fontId="46" fillId="0" borderId="2" xfId="10" applyNumberFormat="1" applyFont="1" applyFill="1" applyBorder="1" applyProtection="1">
      <protection locked="0"/>
    </xf>
    <xf numFmtId="0" fontId="47" fillId="0" borderId="0" xfId="14" applyFont="1" applyFill="1" applyBorder="1" applyAlignment="1">
      <alignment horizontal="center"/>
    </xf>
    <xf numFmtId="3" fontId="48" fillId="0" borderId="2" xfId="14" applyNumberFormat="1" applyFont="1" applyFill="1" applyBorder="1" applyAlignment="1">
      <alignment horizontal="center" vertical="center"/>
    </xf>
    <xf numFmtId="3" fontId="49" fillId="3" borderId="2" xfId="14" applyNumberFormat="1" applyFont="1" applyFill="1" applyBorder="1" applyAlignment="1">
      <alignment horizontal="center" vertical="center"/>
    </xf>
    <xf numFmtId="3" fontId="50" fillId="0" borderId="0" xfId="14" applyNumberFormat="1" applyFont="1" applyFill="1" applyAlignment="1">
      <alignment wrapText="1"/>
    </xf>
    <xf numFmtId="0" fontId="50" fillId="0" borderId="0" xfId="14" applyFont="1" applyFill="1" applyAlignment="1">
      <alignment wrapText="1"/>
    </xf>
    <xf numFmtId="0" fontId="50" fillId="0" borderId="0" xfId="14" applyFont="1" applyFill="1"/>
    <xf numFmtId="0" fontId="51" fillId="0" borderId="0" xfId="14" applyFont="1" applyFill="1" applyAlignment="1">
      <alignment horizontal="center"/>
    </xf>
    <xf numFmtId="3" fontId="52" fillId="0" borderId="2" xfId="14" applyNumberFormat="1" applyFont="1" applyFill="1" applyBorder="1" applyAlignment="1">
      <alignment horizontal="center" vertical="center"/>
    </xf>
    <xf numFmtId="3" fontId="53" fillId="0" borderId="2" xfId="14" applyNumberFormat="1" applyFont="1" applyFill="1" applyBorder="1" applyAlignment="1">
      <alignment horizontal="center" vertical="center" wrapText="1"/>
    </xf>
    <xf numFmtId="0" fontId="48" fillId="0" borderId="2" xfId="14" applyFont="1" applyFill="1" applyBorder="1" applyAlignment="1">
      <alignment horizontal="center" vertical="center" wrapText="1"/>
    </xf>
    <xf numFmtId="0" fontId="52" fillId="0" borderId="2" xfId="14" applyFont="1" applyFill="1" applyBorder="1" applyAlignment="1">
      <alignment horizontal="center" vertical="center" wrapText="1"/>
    </xf>
    <xf numFmtId="164" fontId="52" fillId="0" borderId="2" xfId="14" applyNumberFormat="1" applyFont="1" applyFill="1" applyBorder="1" applyAlignment="1">
      <alignment horizontal="center" vertical="center"/>
    </xf>
    <xf numFmtId="0" fontId="46" fillId="0" borderId="2" xfId="11" applyFont="1" applyBorder="1" applyAlignment="1">
      <alignment vertical="center" wrapText="1"/>
    </xf>
    <xf numFmtId="164" fontId="53" fillId="0" borderId="2" xfId="14" applyNumberFormat="1" applyFont="1" applyFill="1" applyBorder="1" applyAlignment="1">
      <alignment horizontal="center" vertical="center" wrapText="1"/>
    </xf>
    <xf numFmtId="3" fontId="53" fillId="0" borderId="2" xfId="14" applyNumberFormat="1" applyFont="1" applyFill="1" applyBorder="1" applyAlignment="1">
      <alignment horizontal="center" vertical="center"/>
    </xf>
    <xf numFmtId="0" fontId="56" fillId="0" borderId="0" xfId="14" applyFont="1" applyFill="1" applyBorder="1" applyAlignment="1">
      <alignment horizontal="center"/>
    </xf>
    <xf numFmtId="14" fontId="48" fillId="0" borderId="2" xfId="1" applyNumberFormat="1" applyFont="1" applyBorder="1" applyAlignment="1">
      <alignment horizontal="center" vertical="center" wrapText="1"/>
    </xf>
    <xf numFmtId="164" fontId="48" fillId="0" borderId="2" xfId="14" applyNumberFormat="1" applyFont="1" applyFill="1" applyBorder="1" applyAlignment="1">
      <alignment horizontal="center" vertical="center" wrapText="1"/>
    </xf>
    <xf numFmtId="3" fontId="48" fillId="3" borderId="2" xfId="14" applyNumberFormat="1" applyFont="1" applyFill="1" applyBorder="1" applyAlignment="1">
      <alignment horizontal="center" vertical="center"/>
    </xf>
    <xf numFmtId="0" fontId="53" fillId="0" borderId="2" xfId="14" applyFont="1" applyFill="1" applyBorder="1" applyAlignment="1">
      <alignment horizontal="left" vertical="center" wrapText="1"/>
    </xf>
    <xf numFmtId="164" fontId="49" fillId="3" borderId="2" xfId="14" applyNumberFormat="1" applyFont="1" applyFill="1" applyBorder="1" applyAlignment="1">
      <alignment horizontal="center" vertical="center"/>
    </xf>
    <xf numFmtId="1" fontId="30" fillId="0" borderId="2" xfId="10" applyNumberFormat="1" applyFont="1" applyFill="1" applyBorder="1" applyAlignment="1" applyProtection="1">
      <alignment horizontal="center"/>
    </xf>
    <xf numFmtId="3" fontId="58" fillId="0" borderId="2" xfId="10" applyNumberFormat="1" applyFont="1" applyFill="1" applyBorder="1" applyAlignment="1" applyProtection="1">
      <alignment horizontal="center" vertical="center"/>
      <protection locked="0"/>
    </xf>
    <xf numFmtId="3" fontId="59" fillId="0" borderId="2" xfId="0" applyNumberFormat="1" applyFont="1" applyFill="1" applyBorder="1" applyAlignment="1">
      <alignment horizontal="center" vertical="center"/>
    </xf>
    <xf numFmtId="3" fontId="59" fillId="0" borderId="2" xfId="10" applyNumberFormat="1" applyFont="1" applyFill="1" applyBorder="1" applyAlignment="1" applyProtection="1">
      <alignment horizontal="center" vertical="center"/>
      <protection locked="0"/>
    </xf>
    <xf numFmtId="3" fontId="59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59" fillId="0" borderId="2" xfId="12" applyNumberFormat="1" applyFont="1" applyFill="1" applyBorder="1" applyAlignment="1">
      <alignment horizontal="center" vertical="center" wrapText="1"/>
    </xf>
    <xf numFmtId="1" fontId="31" fillId="0" borderId="0" xfId="10" applyNumberFormat="1" applyFont="1" applyFill="1" applyAlignment="1" applyProtection="1">
      <alignment horizontal="center"/>
      <protection locked="0"/>
    </xf>
    <xf numFmtId="1" fontId="60" fillId="0" borderId="0" xfId="10" applyNumberFormat="1" applyFont="1" applyFill="1" applyAlignment="1" applyProtection="1">
      <alignment horizontal="right"/>
      <protection locked="0"/>
    </xf>
    <xf numFmtId="1" fontId="31" fillId="0" borderId="0" xfId="10" applyNumberFormat="1" applyFont="1" applyFill="1" applyBorder="1" applyAlignment="1" applyProtection="1">
      <alignment horizontal="center"/>
      <protection locked="0"/>
    </xf>
    <xf numFmtId="1" fontId="61" fillId="0" borderId="2" xfId="10" applyNumberFormat="1" applyFont="1" applyFill="1" applyBorder="1" applyAlignment="1" applyProtection="1">
      <alignment horizontal="center" vertical="center" wrapText="1"/>
    </xf>
    <xf numFmtId="165" fontId="58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58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59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7" fillId="0" borderId="2" xfId="10" applyNumberFormat="1" applyFont="1" applyFill="1" applyBorder="1" applyAlignment="1" applyProtection="1">
      <alignment horizontal="center" vertical="center" wrapText="1"/>
    </xf>
    <xf numFmtId="165" fontId="58" fillId="0" borderId="2" xfId="10" applyNumberFormat="1" applyFont="1" applyFill="1" applyBorder="1" applyAlignment="1" applyProtection="1">
      <alignment horizontal="center" vertical="center"/>
      <protection locked="0"/>
    </xf>
    <xf numFmtId="165" fontId="59" fillId="0" borderId="2" xfId="10" applyNumberFormat="1" applyFont="1" applyFill="1" applyBorder="1" applyAlignment="1" applyProtection="1">
      <alignment horizontal="center" vertical="center"/>
      <protection locked="0"/>
    </xf>
    <xf numFmtId="164" fontId="58" fillId="0" borderId="2" xfId="10" applyNumberFormat="1" applyFont="1" applyFill="1" applyBorder="1" applyAlignment="1" applyProtection="1">
      <alignment horizontal="center" vertical="center"/>
      <protection locked="0"/>
    </xf>
    <xf numFmtId="164" fontId="59" fillId="0" borderId="2" xfId="10" applyNumberFormat="1" applyFont="1" applyFill="1" applyBorder="1" applyAlignment="1" applyProtection="1">
      <alignment horizontal="center" vertical="center"/>
      <protection locked="0"/>
    </xf>
    <xf numFmtId="1" fontId="63" fillId="0" borderId="0" xfId="10" applyNumberFormat="1" applyFont="1" applyFill="1" applyAlignment="1" applyProtection="1">
      <protection locked="0"/>
    </xf>
    <xf numFmtId="1" fontId="63" fillId="0" borderId="1" xfId="10" applyNumberFormat="1" applyFont="1" applyFill="1" applyBorder="1" applyAlignment="1" applyProtection="1">
      <protection locked="0"/>
    </xf>
    <xf numFmtId="1" fontId="57" fillId="0" borderId="2" xfId="10" applyNumberFormat="1" applyFont="1" applyFill="1" applyBorder="1" applyAlignment="1" applyProtection="1">
      <alignment horizontal="center" vertical="center"/>
      <protection locked="0"/>
    </xf>
    <xf numFmtId="1" fontId="62" fillId="0" borderId="2" xfId="10" applyNumberFormat="1" applyFont="1" applyFill="1" applyBorder="1" applyProtection="1">
      <protection locked="0"/>
    </xf>
    <xf numFmtId="1" fontId="62" fillId="0" borderId="2" xfId="10" applyNumberFormat="1" applyFont="1" applyFill="1" applyBorder="1" applyAlignment="1" applyProtection="1">
      <alignment vertical="center"/>
      <protection locked="0"/>
    </xf>
    <xf numFmtId="1" fontId="30" fillId="0" borderId="0" xfId="10" applyNumberFormat="1" applyFont="1" applyFill="1" applyAlignment="1" applyProtection="1">
      <protection locked="0"/>
    </xf>
    <xf numFmtId="1" fontId="31" fillId="0" borderId="2" xfId="10" applyNumberFormat="1" applyFont="1" applyFill="1" applyBorder="1" applyAlignment="1" applyProtection="1">
      <alignment horizontal="center" vertical="center" wrapText="1"/>
    </xf>
    <xf numFmtId="1" fontId="30" fillId="3" borderId="2" xfId="10" applyNumberFormat="1" applyFont="1" applyFill="1" applyBorder="1" applyAlignment="1" applyProtection="1">
      <alignment horizontal="center"/>
    </xf>
    <xf numFmtId="1" fontId="61" fillId="0" borderId="6" xfId="10" applyNumberFormat="1" applyFont="1" applyFill="1" applyBorder="1" applyAlignment="1" applyProtection="1">
      <alignment horizontal="center" vertical="center" wrapText="1"/>
    </xf>
    <xf numFmtId="0" fontId="30" fillId="0" borderId="0" xfId="9" applyFont="1" applyFill="1"/>
    <xf numFmtId="0" fontId="30" fillId="0" borderId="0" xfId="9" applyFont="1"/>
    <xf numFmtId="0" fontId="68" fillId="0" borderId="2" xfId="9" applyFont="1" applyFill="1" applyBorder="1" applyAlignment="1">
      <alignment horizontal="center" vertical="center"/>
    </xf>
    <xf numFmtId="0" fontId="68" fillId="0" borderId="2" xfId="9" applyFont="1" applyFill="1" applyBorder="1" applyAlignment="1">
      <alignment horizontal="center" vertical="center" wrapText="1"/>
    </xf>
    <xf numFmtId="0" fontId="45" fillId="0" borderId="2" xfId="9" applyFont="1" applyFill="1" applyBorder="1" applyAlignment="1">
      <alignment vertical="center" wrapText="1"/>
    </xf>
    <xf numFmtId="3" fontId="45" fillId="0" borderId="2" xfId="9" applyNumberFormat="1" applyFont="1" applyFill="1" applyBorder="1" applyAlignment="1">
      <alignment horizontal="center" vertical="center" wrapText="1"/>
    </xf>
    <xf numFmtId="165" fontId="45" fillId="0" borderId="2" xfId="9" applyNumberFormat="1" applyFont="1" applyFill="1" applyBorder="1" applyAlignment="1">
      <alignment horizontal="center" vertical="center"/>
    </xf>
    <xf numFmtId="3" fontId="45" fillId="0" borderId="2" xfId="9" applyNumberFormat="1" applyFont="1" applyFill="1" applyBorder="1" applyAlignment="1">
      <alignment horizontal="center" vertical="center"/>
    </xf>
    <xf numFmtId="1" fontId="45" fillId="0" borderId="2" xfId="9" applyNumberFormat="1" applyFont="1" applyFill="1" applyBorder="1" applyAlignment="1">
      <alignment horizontal="center" vertical="center"/>
    </xf>
    <xf numFmtId="1" fontId="45" fillId="0" borderId="2" xfId="9" applyNumberFormat="1" applyFont="1" applyFill="1" applyBorder="1" applyAlignment="1">
      <alignment horizontal="center" vertical="center" wrapText="1"/>
    </xf>
    <xf numFmtId="3" fontId="30" fillId="0" borderId="0" xfId="9" applyNumberFormat="1" applyFont="1" applyFill="1"/>
    <xf numFmtId="0" fontId="45" fillId="0" borderId="2" xfId="8" applyFont="1" applyFill="1" applyBorder="1" applyAlignment="1">
      <alignment vertical="center" wrapText="1"/>
    </xf>
    <xf numFmtId="3" fontId="45" fillId="0" borderId="2" xfId="8" applyNumberFormat="1" applyFont="1" applyFill="1" applyBorder="1" applyAlignment="1">
      <alignment horizontal="center" vertical="center" wrapText="1"/>
    </xf>
    <xf numFmtId="1" fontId="45" fillId="0" borderId="2" xfId="8" applyNumberFormat="1" applyFont="1" applyFill="1" applyBorder="1" applyAlignment="1">
      <alignment horizontal="center" vertical="center"/>
    </xf>
    <xf numFmtId="0" fontId="30" fillId="0" borderId="0" xfId="9" applyFont="1" applyFill="1" applyBorder="1"/>
    <xf numFmtId="0" fontId="45" fillId="0" borderId="2" xfId="2" applyFont="1" applyFill="1" applyBorder="1" applyAlignment="1">
      <alignment vertical="center" wrapText="1"/>
    </xf>
    <xf numFmtId="165" fontId="45" fillId="0" borderId="2" xfId="8" applyNumberFormat="1" applyFont="1" applyFill="1" applyBorder="1" applyAlignment="1">
      <alignment horizontal="center" vertical="center"/>
    </xf>
    <xf numFmtId="0" fontId="45" fillId="0" borderId="2" xfId="9" applyFont="1" applyFill="1" applyBorder="1" applyAlignment="1">
      <alignment horizontal="center" vertical="center"/>
    </xf>
    <xf numFmtId="0" fontId="45" fillId="0" borderId="2" xfId="9" applyFont="1" applyFill="1" applyBorder="1" applyAlignment="1">
      <alignment horizontal="center" vertical="center" wrapText="1"/>
    </xf>
    <xf numFmtId="3" fontId="45" fillId="0" borderId="2" xfId="10" applyNumberFormat="1" applyFont="1" applyFill="1" applyBorder="1" applyAlignment="1" applyProtection="1">
      <alignment horizontal="center" vertical="center"/>
      <protection locked="0"/>
    </xf>
    <xf numFmtId="0" fontId="29" fillId="0" borderId="2" xfId="9" applyFont="1" applyFill="1" applyBorder="1" applyAlignment="1">
      <alignment vertical="center" wrapText="1"/>
    </xf>
    <xf numFmtId="3" fontId="29" fillId="0" borderId="2" xfId="9" applyNumberFormat="1" applyFont="1" applyFill="1" applyBorder="1" applyAlignment="1">
      <alignment horizontal="center" vertical="center" wrapText="1"/>
    </xf>
    <xf numFmtId="165" fontId="29" fillId="0" borderId="2" xfId="9" applyNumberFormat="1" applyFont="1" applyFill="1" applyBorder="1" applyAlignment="1">
      <alignment horizontal="center" vertical="center"/>
    </xf>
    <xf numFmtId="1" fontId="29" fillId="0" borderId="2" xfId="9" applyNumberFormat="1" applyFont="1" applyFill="1" applyBorder="1" applyAlignment="1">
      <alignment horizontal="center" vertical="center"/>
    </xf>
    <xf numFmtId="164" fontId="30" fillId="0" borderId="0" xfId="9" applyNumberFormat="1" applyFont="1" applyFill="1" applyAlignment="1">
      <alignment horizontal="center" vertical="center"/>
    </xf>
    <xf numFmtId="0" fontId="30" fillId="0" borderId="0" xfId="9" applyFont="1" applyFill="1" applyAlignment="1">
      <alignment horizontal="center" vertical="center"/>
    </xf>
    <xf numFmtId="0" fontId="30" fillId="0" borderId="0" xfId="9" applyFont="1" applyFill="1" applyAlignment="1">
      <alignment horizontal="left" vertical="center"/>
    </xf>
    <xf numFmtId="165" fontId="72" fillId="0" borderId="2" xfId="9" applyNumberFormat="1" applyFont="1" applyFill="1" applyBorder="1" applyAlignment="1">
      <alignment horizontal="center" vertical="center"/>
    </xf>
    <xf numFmtId="164" fontId="45" fillId="0" borderId="2" xfId="9" applyNumberFormat="1" applyFont="1" applyFill="1" applyBorder="1" applyAlignment="1">
      <alignment horizontal="center" vertical="center" wrapText="1"/>
    </xf>
    <xf numFmtId="164" fontId="30" fillId="0" borderId="0" xfId="9" applyNumberFormat="1" applyFont="1" applyFill="1"/>
    <xf numFmtId="0" fontId="46" fillId="0" borderId="24" xfId="0" applyFont="1" applyBorder="1" applyAlignment="1">
      <alignment horizontal="left" vertical="center" indent="1"/>
    </xf>
    <xf numFmtId="0" fontId="75" fillId="0" borderId="0" xfId="6" applyFont="1"/>
    <xf numFmtId="0" fontId="46" fillId="0" borderId="25" xfId="0" applyFont="1" applyBorder="1" applyAlignment="1">
      <alignment horizontal="left" vertical="center" indent="1"/>
    </xf>
    <xf numFmtId="0" fontId="46" fillId="0" borderId="3" xfId="0" applyFont="1" applyBorder="1" applyAlignment="1">
      <alignment horizontal="left" vertical="center" indent="1"/>
    </xf>
    <xf numFmtId="164" fontId="75" fillId="0" borderId="0" xfId="6" applyNumberFormat="1" applyFont="1"/>
    <xf numFmtId="0" fontId="46" fillId="0" borderId="26" xfId="0" applyFont="1" applyBorder="1" applyAlignment="1">
      <alignment horizontal="left" vertical="center" indent="1"/>
    </xf>
    <xf numFmtId="0" fontId="46" fillId="0" borderId="27" xfId="0" applyFont="1" applyBorder="1" applyAlignment="1">
      <alignment horizontal="left" vertical="center" indent="1"/>
    </xf>
    <xf numFmtId="0" fontId="45" fillId="0" borderId="2" xfId="9" applyFont="1" applyFill="1" applyBorder="1" applyAlignment="1">
      <alignment horizontal="left" vertical="center" wrapText="1" indent="1"/>
    </xf>
    <xf numFmtId="0" fontId="29" fillId="0" borderId="2" xfId="9" applyFont="1" applyFill="1" applyBorder="1" applyAlignment="1">
      <alignment horizontal="left" vertical="center" wrapText="1" indent="1"/>
    </xf>
    <xf numFmtId="0" fontId="60" fillId="0" borderId="0" xfId="9" applyFont="1" applyFill="1"/>
    <xf numFmtId="0" fontId="46" fillId="0" borderId="0" xfId="9" applyFont="1" applyFill="1"/>
    <xf numFmtId="0" fontId="46" fillId="0" borderId="0" xfId="9" applyFont="1"/>
    <xf numFmtId="1" fontId="68" fillId="0" borderId="9" xfId="10" applyNumberFormat="1" applyFont="1" applyFill="1" applyBorder="1" applyAlignment="1" applyProtection="1">
      <alignment horizontal="center" vertical="center" wrapText="1"/>
    </xf>
    <xf numFmtId="3" fontId="58" fillId="3" borderId="2" xfId="10" applyNumberFormat="1" applyFont="1" applyFill="1" applyBorder="1" applyAlignment="1" applyProtection="1">
      <alignment horizontal="center" vertical="center"/>
      <protection locked="0"/>
    </xf>
    <xf numFmtId="164" fontId="58" fillId="3" borderId="2" xfId="10" applyNumberFormat="1" applyFont="1" applyFill="1" applyBorder="1" applyAlignment="1" applyProtection="1">
      <alignment horizontal="center" vertical="center"/>
      <protection locked="0"/>
    </xf>
    <xf numFmtId="0" fontId="73" fillId="0" borderId="15" xfId="6" applyFont="1" applyFill="1" applyBorder="1" applyAlignment="1">
      <alignment horizontal="left" vertical="center" wrapText="1" indent="1"/>
    </xf>
    <xf numFmtId="0" fontId="73" fillId="0" borderId="3" xfId="6" applyFont="1" applyFill="1" applyBorder="1" applyAlignment="1">
      <alignment horizontal="left" vertical="center" wrapText="1" indent="1"/>
    </xf>
    <xf numFmtId="0" fontId="76" fillId="0" borderId="6" xfId="6" applyFont="1" applyFill="1" applyBorder="1" applyAlignment="1">
      <alignment horizontal="left" vertical="center" wrapText="1" indent="1"/>
    </xf>
    <xf numFmtId="0" fontId="76" fillId="0" borderId="15" xfId="6" applyFont="1" applyFill="1" applyBorder="1" applyAlignment="1">
      <alignment horizontal="left" vertical="center" wrapText="1" indent="1"/>
    </xf>
    <xf numFmtId="0" fontId="76" fillId="0" borderId="3" xfId="6" applyFont="1" applyFill="1" applyBorder="1" applyAlignment="1">
      <alignment horizontal="left" vertical="center" wrapText="1" indent="1"/>
    </xf>
    <xf numFmtId="0" fontId="8" fillId="0" borderId="0" xfId="54" applyFont="1" applyAlignment="1">
      <alignment horizontal="center" vertical="center" wrapText="1"/>
    </xf>
    <xf numFmtId="0" fontId="32" fillId="0" borderId="0" xfId="54" applyFont="1" applyAlignment="1">
      <alignment horizontal="center" wrapText="1"/>
    </xf>
    <xf numFmtId="0" fontId="33" fillId="0" borderId="0" xfId="54" applyFont="1" applyAlignment="1">
      <alignment horizontal="center" vertical="center" wrapText="1"/>
    </xf>
    <xf numFmtId="0" fontId="73" fillId="0" borderId="6" xfId="6" applyFont="1" applyFill="1" applyBorder="1" applyAlignment="1">
      <alignment horizontal="left" vertical="center" wrapText="1" indent="1"/>
    </xf>
    <xf numFmtId="0" fontId="76" fillId="0" borderId="26" xfId="6" applyFont="1" applyFill="1" applyBorder="1" applyAlignment="1">
      <alignment horizontal="left" vertical="center" wrapText="1" indent="1"/>
    </xf>
    <xf numFmtId="0" fontId="44" fillId="0" borderId="0" xfId="13" applyFont="1" applyFill="1" applyAlignment="1">
      <alignment horizontal="center" vertical="top" wrapText="1"/>
    </xf>
    <xf numFmtId="0" fontId="44" fillId="0" borderId="2" xfId="13" applyFont="1" applyFill="1" applyBorder="1" applyAlignment="1">
      <alignment horizontal="center" vertical="top" wrapText="1"/>
    </xf>
    <xf numFmtId="49" fontId="45" fillId="0" borderId="2" xfId="13" applyNumberFormat="1" applyFont="1" applyBorder="1" applyAlignment="1">
      <alignment horizontal="center" vertical="center" wrapText="1"/>
    </xf>
    <xf numFmtId="0" fontId="45" fillId="0" borderId="2" xfId="13" applyFont="1" applyBorder="1" applyAlignment="1">
      <alignment horizontal="center" vertical="center" wrapText="1"/>
    </xf>
    <xf numFmtId="0" fontId="54" fillId="0" borderId="0" xfId="14" applyFont="1" applyFill="1" applyAlignment="1">
      <alignment horizontal="center" wrapText="1"/>
    </xf>
    <xf numFmtId="0" fontId="55" fillId="0" borderId="0" xfId="14" applyFont="1" applyFill="1" applyAlignment="1">
      <alignment horizontal="center"/>
    </xf>
    <xf numFmtId="0" fontId="56" fillId="0" borderId="6" xfId="14" applyFont="1" applyFill="1" applyBorder="1" applyAlignment="1">
      <alignment horizontal="center"/>
    </xf>
    <xf numFmtId="0" fontId="56" fillId="0" borderId="3" xfId="14" applyFont="1" applyFill="1" applyBorder="1" applyAlignment="1">
      <alignment horizontal="center"/>
    </xf>
    <xf numFmtId="49" fontId="45" fillId="0" borderId="2" xfId="13" applyNumberFormat="1" applyFont="1" applyFill="1" applyBorder="1" applyAlignment="1">
      <alignment horizontal="center" vertical="center" wrapText="1"/>
    </xf>
    <xf numFmtId="14" fontId="48" fillId="0" borderId="2" xfId="1" applyNumberFormat="1" applyFont="1" applyBorder="1" applyAlignment="1">
      <alignment horizontal="center" vertical="center" wrapText="1"/>
    </xf>
    <xf numFmtId="0" fontId="78" fillId="0" borderId="0" xfId="14" applyFont="1" applyFill="1" applyAlignment="1">
      <alignment horizontal="center" wrapText="1"/>
    </xf>
    <xf numFmtId="0" fontId="55" fillId="0" borderId="0" xfId="14" applyFont="1" applyFill="1" applyAlignment="1">
      <alignment horizontal="center" wrapText="1"/>
    </xf>
    <xf numFmtId="0" fontId="53" fillId="0" borderId="2" xfId="14" applyFont="1" applyFill="1" applyBorder="1" applyAlignment="1">
      <alignment horizontal="center"/>
    </xf>
    <xf numFmtId="0" fontId="48" fillId="0" borderId="2" xfId="14" applyFont="1" applyFill="1" applyBorder="1" applyAlignment="1">
      <alignment horizontal="center" vertical="center" wrapText="1"/>
    </xf>
    <xf numFmtId="0" fontId="70" fillId="0" borderId="0" xfId="9" applyFont="1" applyFill="1" applyAlignment="1">
      <alignment horizontal="center"/>
    </xf>
    <xf numFmtId="0" fontId="68" fillId="0" borderId="2" xfId="9" applyFont="1" applyFill="1" applyBorder="1" applyAlignment="1">
      <alignment horizontal="center" vertical="center" wrapText="1"/>
    </xf>
    <xf numFmtId="49" fontId="71" fillId="0" borderId="2" xfId="13" applyNumberFormat="1" applyFont="1" applyBorder="1" applyAlignment="1">
      <alignment horizontal="center" vertical="center" wrapText="1"/>
    </xf>
    <xf numFmtId="0" fontId="45" fillId="0" borderId="2" xfId="9" applyFont="1" applyFill="1" applyBorder="1" applyAlignment="1">
      <alignment horizontal="center" vertical="center"/>
    </xf>
    <xf numFmtId="0" fontId="69" fillId="0" borderId="0" xfId="9" applyFont="1" applyFill="1" applyBorder="1" applyAlignment="1">
      <alignment horizontal="center" vertical="top" wrapText="1"/>
    </xf>
    <xf numFmtId="0" fontId="69" fillId="0" borderId="0" xfId="9" applyFont="1" applyFill="1" applyAlignment="1">
      <alignment horizontal="center"/>
    </xf>
    <xf numFmtId="3" fontId="45" fillId="0" borderId="4" xfId="9" applyNumberFormat="1" applyFont="1" applyFill="1" applyBorder="1" applyAlignment="1">
      <alignment horizontal="center" vertical="center"/>
    </xf>
    <xf numFmtId="0" fontId="45" fillId="0" borderId="7" xfId="9" applyFont="1" applyFill="1" applyBorder="1" applyAlignment="1">
      <alignment horizontal="center" vertical="center"/>
    </xf>
    <xf numFmtId="0" fontId="67" fillId="0" borderId="10" xfId="9" applyFont="1" applyFill="1" applyBorder="1" applyAlignment="1">
      <alignment horizontal="center" vertical="center" wrapText="1"/>
    </xf>
    <xf numFmtId="0" fontId="67" fillId="0" borderId="8" xfId="9" applyFont="1" applyFill="1" applyBorder="1" applyAlignment="1">
      <alignment horizontal="center" vertical="center" wrapText="1"/>
    </xf>
    <xf numFmtId="0" fontId="67" fillId="0" borderId="11" xfId="9" applyFont="1" applyFill="1" applyBorder="1" applyAlignment="1">
      <alignment horizontal="center" vertical="center" wrapText="1"/>
    </xf>
    <xf numFmtId="0" fontId="67" fillId="0" borderId="4" xfId="9" applyFont="1" applyFill="1" applyBorder="1" applyAlignment="1">
      <alignment horizontal="center" vertical="center" wrapText="1"/>
    </xf>
    <xf numFmtId="0" fontId="67" fillId="0" borderId="1" xfId="9" applyFont="1" applyFill="1" applyBorder="1" applyAlignment="1">
      <alignment horizontal="center" vertical="center" wrapText="1"/>
    </xf>
    <xf numFmtId="0" fontId="67" fillId="0" borderId="7" xfId="9" applyFont="1" applyFill="1" applyBorder="1" applyAlignment="1">
      <alignment horizontal="center" vertical="center" wrapText="1"/>
    </xf>
    <xf numFmtId="0" fontId="68" fillId="0" borderId="5" xfId="9" applyFont="1" applyFill="1" applyBorder="1" applyAlignment="1">
      <alignment horizontal="center" vertical="center"/>
    </xf>
    <xf numFmtId="0" fontId="68" fillId="0" borderId="9" xfId="9" applyFont="1" applyFill="1" applyBorder="1" applyAlignment="1">
      <alignment horizontal="center" vertical="center"/>
    </xf>
    <xf numFmtId="1" fontId="62" fillId="0" borderId="2" xfId="10" applyNumberFormat="1" applyFont="1" applyFill="1" applyBorder="1" applyAlignment="1" applyProtection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62" fillId="0" borderId="12" xfId="10" applyNumberFormat="1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" fontId="57" fillId="0" borderId="6" xfId="10" applyNumberFormat="1" applyFont="1" applyFill="1" applyBorder="1" applyAlignment="1" applyProtection="1">
      <alignment horizontal="center" vertical="center" wrapText="1"/>
    </xf>
    <xf numFmtId="1" fontId="57" fillId="0" borderId="3" xfId="10" applyNumberFormat="1" applyFont="1" applyFill="1" applyBorder="1" applyAlignment="1" applyProtection="1">
      <alignment horizontal="center" vertical="center" wrapText="1"/>
    </xf>
    <xf numFmtId="1" fontId="61" fillId="0" borderId="2" xfId="10" applyNumberFormat="1" applyFont="1" applyFill="1" applyBorder="1" applyAlignment="1" applyProtection="1">
      <alignment horizontal="center" vertical="center" wrapText="1"/>
    </xf>
    <xf numFmtId="1" fontId="66" fillId="3" borderId="2" xfId="10" applyNumberFormat="1" applyFont="1" applyFill="1" applyBorder="1" applyAlignment="1" applyProtection="1">
      <alignment horizontal="center" vertical="center" wrapText="1"/>
    </xf>
    <xf numFmtId="1" fontId="57" fillId="0" borderId="2" xfId="10" applyNumberFormat="1" applyFont="1" applyFill="1" applyBorder="1" applyAlignment="1" applyProtection="1">
      <alignment horizontal="center" vertical="center" wrapText="1"/>
    </xf>
    <xf numFmtId="1" fontId="62" fillId="0" borderId="10" xfId="10" applyNumberFormat="1" applyFont="1" applyFill="1" applyBorder="1" applyAlignment="1" applyProtection="1">
      <alignment horizontal="center" vertical="center" wrapText="1"/>
    </xf>
    <xf numFmtId="1" fontId="62" fillId="0" borderId="8" xfId="10" applyNumberFormat="1" applyFont="1" applyFill="1" applyBorder="1" applyAlignment="1" applyProtection="1">
      <alignment horizontal="center" vertical="center" wrapText="1"/>
    </xf>
    <xf numFmtId="1" fontId="62" fillId="0" borderId="11" xfId="10" applyNumberFormat="1" applyFont="1" applyFill="1" applyBorder="1" applyAlignment="1" applyProtection="1">
      <alignment horizontal="center" vertical="center" wrapText="1"/>
    </xf>
    <xf numFmtId="1" fontId="62" fillId="0" borderId="0" xfId="10" applyNumberFormat="1" applyFont="1" applyFill="1" applyBorder="1" applyAlignment="1" applyProtection="1">
      <alignment horizontal="center" vertical="center" wrapText="1"/>
    </xf>
    <xf numFmtId="1" fontId="62" fillId="0" borderId="13" xfId="10" applyNumberFormat="1" applyFont="1" applyFill="1" applyBorder="1" applyAlignment="1" applyProtection="1">
      <alignment horizontal="center" vertical="center" wrapText="1"/>
    </xf>
    <xf numFmtId="1" fontId="62" fillId="0" borderId="4" xfId="10" applyNumberFormat="1" applyFont="1" applyFill="1" applyBorder="1" applyAlignment="1" applyProtection="1">
      <alignment horizontal="center" vertical="center" wrapText="1"/>
    </xf>
    <xf numFmtId="1" fontId="62" fillId="0" borderId="1" xfId="10" applyNumberFormat="1" applyFont="1" applyFill="1" applyBorder="1" applyAlignment="1" applyProtection="1">
      <alignment horizontal="center" vertical="center" wrapText="1"/>
    </xf>
    <xf numFmtId="1" fontId="62" fillId="0" borderId="7" xfId="10" applyNumberFormat="1" applyFont="1" applyFill="1" applyBorder="1" applyAlignment="1" applyProtection="1">
      <alignment horizontal="center" vertical="center" wrapText="1"/>
    </xf>
    <xf numFmtId="1" fontId="63" fillId="0" borderId="0" xfId="10" applyNumberFormat="1" applyFont="1" applyFill="1" applyAlignment="1" applyProtection="1">
      <alignment horizontal="center"/>
      <protection locked="0"/>
    </xf>
    <xf numFmtId="1" fontId="63" fillId="0" borderId="1" xfId="10" applyNumberFormat="1" applyFont="1" applyFill="1" applyBorder="1" applyAlignment="1" applyProtection="1">
      <alignment horizontal="center"/>
      <protection locked="0"/>
    </xf>
    <xf numFmtId="1" fontId="31" fillId="0" borderId="6" xfId="10" applyNumberFormat="1" applyFont="1" applyFill="1" applyBorder="1" applyAlignment="1" applyProtection="1">
      <alignment horizontal="center" vertical="center"/>
    </xf>
    <xf numFmtId="1" fontId="31" fillId="0" borderId="15" xfId="10" applyNumberFormat="1" applyFont="1" applyFill="1" applyBorder="1" applyAlignment="1" applyProtection="1">
      <alignment horizontal="center" vertical="center"/>
    </xf>
    <xf numFmtId="1" fontId="31" fillId="0" borderId="3" xfId="10" applyNumberFormat="1" applyFont="1" applyFill="1" applyBorder="1" applyAlignment="1" applyProtection="1">
      <alignment horizontal="center" vertical="center"/>
    </xf>
    <xf numFmtId="1" fontId="62" fillId="0" borderId="6" xfId="10" applyNumberFormat="1" applyFont="1" applyFill="1" applyBorder="1" applyAlignment="1" applyProtection="1">
      <alignment horizontal="center" vertical="center" wrapText="1"/>
    </xf>
    <xf numFmtId="1" fontId="31" fillId="0" borderId="2" xfId="10" applyNumberFormat="1" applyFont="1" applyFill="1" applyBorder="1" applyAlignment="1" applyProtection="1">
      <alignment horizontal="center" vertical="center" wrapText="1"/>
    </xf>
    <xf numFmtId="1" fontId="30" fillId="0" borderId="6" xfId="10" applyNumberFormat="1" applyFont="1" applyFill="1" applyBorder="1" applyAlignment="1" applyProtection="1">
      <alignment horizontal="center" vertical="center" wrapText="1"/>
    </xf>
    <xf numFmtId="1" fontId="30" fillId="0" borderId="3" xfId="10" applyNumberFormat="1" applyFont="1" applyFill="1" applyBorder="1" applyAlignment="1" applyProtection="1">
      <alignment horizontal="center" vertical="center" wrapText="1"/>
    </xf>
    <xf numFmtId="1" fontId="61" fillId="0" borderId="5" xfId="10" applyNumberFormat="1" applyFont="1" applyFill="1" applyBorder="1" applyAlignment="1" applyProtection="1">
      <alignment horizontal="center" vertical="center" wrapText="1"/>
    </xf>
    <xf numFmtId="1" fontId="61" fillId="0" borderId="9" xfId="10" applyNumberFormat="1" applyFont="1" applyFill="1" applyBorder="1" applyAlignment="1" applyProtection="1">
      <alignment horizontal="center" vertical="center" wrapText="1"/>
    </xf>
    <xf numFmtId="1" fontId="62" fillId="0" borderId="9" xfId="10" applyNumberFormat="1" applyFont="1" applyFill="1" applyBorder="1" applyAlignment="1" applyProtection="1">
      <alignment horizontal="center" vertical="center" wrapText="1"/>
    </xf>
    <xf numFmtId="1" fontId="62" fillId="0" borderId="5" xfId="10" applyNumberFormat="1" applyFont="1" applyFill="1" applyBorder="1" applyAlignment="1" applyProtection="1">
      <alignment horizontal="center" vertical="center" wrapText="1"/>
    </xf>
    <xf numFmtId="1" fontId="62" fillId="0" borderId="14" xfId="10" applyNumberFormat="1" applyFont="1" applyFill="1" applyBorder="1" applyAlignment="1" applyProtection="1">
      <alignment horizontal="center" vertical="center" wrapText="1"/>
    </xf>
    <xf numFmtId="1" fontId="6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5" fillId="0" borderId="10" xfId="10" applyNumberFormat="1" applyFont="1" applyFill="1" applyBorder="1" applyAlignment="1" applyProtection="1">
      <alignment horizontal="center" vertical="center" wrapText="1"/>
    </xf>
    <xf numFmtId="1" fontId="65" fillId="0" borderId="8" xfId="10" applyNumberFormat="1" applyFont="1" applyFill="1" applyBorder="1" applyAlignment="1" applyProtection="1">
      <alignment horizontal="center" vertical="center" wrapText="1"/>
    </xf>
    <xf numFmtId="1" fontId="65" fillId="0" borderId="11" xfId="10" applyNumberFormat="1" applyFont="1" applyFill="1" applyBorder="1" applyAlignment="1" applyProtection="1">
      <alignment horizontal="center" vertical="center" wrapText="1"/>
    </xf>
    <xf numFmtId="1" fontId="65" fillId="0" borderId="12" xfId="10" applyNumberFormat="1" applyFont="1" applyFill="1" applyBorder="1" applyAlignment="1" applyProtection="1">
      <alignment horizontal="center" vertical="center" wrapText="1"/>
    </xf>
    <xf numFmtId="1" fontId="65" fillId="0" borderId="0" xfId="10" applyNumberFormat="1" applyFont="1" applyFill="1" applyBorder="1" applyAlignment="1" applyProtection="1">
      <alignment horizontal="center" vertical="center" wrapText="1"/>
    </xf>
    <xf numFmtId="1" fontId="65" fillId="0" borderId="13" xfId="10" applyNumberFormat="1" applyFont="1" applyFill="1" applyBorder="1" applyAlignment="1" applyProtection="1">
      <alignment horizontal="center" vertical="center" wrapText="1"/>
    </xf>
    <xf numFmtId="1" fontId="65" fillId="0" borderId="4" xfId="10" applyNumberFormat="1" applyFont="1" applyFill="1" applyBorder="1" applyAlignment="1" applyProtection="1">
      <alignment horizontal="center" vertical="center" wrapText="1"/>
    </xf>
    <xf numFmtId="1" fontId="65" fillId="0" borderId="1" xfId="10" applyNumberFormat="1" applyFont="1" applyFill="1" applyBorder="1" applyAlignment="1" applyProtection="1">
      <alignment horizontal="center" vertical="center" wrapText="1"/>
    </xf>
    <xf numFmtId="1" fontId="65" fillId="0" borderId="7" xfId="10" applyNumberFormat="1" applyFont="1" applyFill="1" applyBorder="1" applyAlignment="1" applyProtection="1">
      <alignment horizontal="center" vertical="center" wrapText="1"/>
    </xf>
    <xf numFmtId="1" fontId="61" fillId="0" borderId="6" xfId="10" applyNumberFormat="1" applyFont="1" applyFill="1" applyBorder="1" applyAlignment="1" applyProtection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" fontId="30" fillId="0" borderId="2" xfId="10" applyNumberFormat="1" applyFont="1" applyFill="1" applyBorder="1" applyAlignment="1" applyProtection="1">
      <alignment horizontal="center"/>
      <protection locked="0"/>
    </xf>
  </cellXfs>
  <cellStyles count="55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5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Иванова_1.03.05" xfId="54"/>
    <cellStyle name="Обычный_Форма7Н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zoomScaleSheetLayoutView="90" workbookViewId="0">
      <selection sqref="A1:B1"/>
    </sheetView>
  </sheetViews>
  <sheetFormatPr defaultColWidth="10.28515625" defaultRowHeight="15" x14ac:dyDescent="0.25"/>
  <cols>
    <col min="1" max="1" width="60.7109375" style="5" customWidth="1"/>
    <col min="2" max="2" width="51.5703125" style="5" customWidth="1"/>
    <col min="3" max="3" width="8.7109375" style="5" customWidth="1"/>
    <col min="4" max="236" width="7.85546875" style="5" customWidth="1"/>
    <col min="237" max="237" width="39.28515625" style="5" customWidth="1"/>
    <col min="238" max="16384" width="10.28515625" style="5"/>
  </cols>
  <sheetData>
    <row r="1" spans="1:3" ht="48.75" customHeight="1" x14ac:dyDescent="0.25">
      <c r="A1" s="166" t="s">
        <v>116</v>
      </c>
      <c r="B1" s="166"/>
    </row>
    <row r="2" spans="1:3" ht="15.75" customHeight="1" x14ac:dyDescent="0.25">
      <c r="A2" s="168" t="s">
        <v>82</v>
      </c>
      <c r="B2" s="168"/>
    </row>
    <row r="3" spans="1:3" ht="15" customHeight="1" x14ac:dyDescent="0.25">
      <c r="A3" s="167"/>
      <c r="B3" s="167"/>
    </row>
    <row r="4" spans="1:3" s="147" customFormat="1" ht="33" customHeight="1" x14ac:dyDescent="0.25">
      <c r="A4" s="169" t="s">
        <v>128</v>
      </c>
      <c r="B4" s="146" t="s">
        <v>129</v>
      </c>
    </row>
    <row r="5" spans="1:3" s="147" customFormat="1" ht="30.75" customHeight="1" x14ac:dyDescent="0.25">
      <c r="A5" s="161"/>
      <c r="B5" s="148" t="s">
        <v>130</v>
      </c>
    </row>
    <row r="6" spans="1:3" s="147" customFormat="1" ht="29.25" customHeight="1" x14ac:dyDescent="0.25">
      <c r="A6" s="162"/>
      <c r="B6" s="149" t="s">
        <v>131</v>
      </c>
      <c r="C6" s="150"/>
    </row>
    <row r="7" spans="1:3" s="147" customFormat="1" ht="28.5" customHeight="1" x14ac:dyDescent="0.25">
      <c r="A7" s="163" t="s">
        <v>91</v>
      </c>
      <c r="B7" s="146" t="s">
        <v>132</v>
      </c>
      <c r="C7" s="150"/>
    </row>
    <row r="8" spans="1:3" s="147" customFormat="1" ht="28.5" customHeight="1" x14ac:dyDescent="0.25">
      <c r="A8" s="164"/>
      <c r="B8" s="148" t="s">
        <v>133</v>
      </c>
      <c r="C8" s="150"/>
    </row>
    <row r="9" spans="1:3" s="147" customFormat="1" ht="28.5" customHeight="1" thickBot="1" x14ac:dyDescent="0.3">
      <c r="A9" s="170"/>
      <c r="B9" s="151" t="s">
        <v>134</v>
      </c>
      <c r="C9" s="150"/>
    </row>
    <row r="10" spans="1:3" s="147" customFormat="1" ht="33.75" customHeight="1" thickTop="1" x14ac:dyDescent="0.25">
      <c r="A10" s="161" t="s">
        <v>135</v>
      </c>
      <c r="B10" s="152" t="s">
        <v>136</v>
      </c>
      <c r="C10" s="150"/>
    </row>
    <row r="11" spans="1:3" s="147" customFormat="1" ht="27" customHeight="1" x14ac:dyDescent="0.25">
      <c r="A11" s="161"/>
      <c r="B11" s="148" t="s">
        <v>137</v>
      </c>
      <c r="C11" s="150"/>
    </row>
    <row r="12" spans="1:3" s="147" customFormat="1" ht="30.75" customHeight="1" x14ac:dyDescent="0.25">
      <c r="A12" s="162"/>
      <c r="B12" s="149" t="s">
        <v>138</v>
      </c>
      <c r="C12" s="150"/>
    </row>
    <row r="13" spans="1:3" s="147" customFormat="1" ht="29.25" customHeight="1" x14ac:dyDescent="0.25">
      <c r="A13" s="163" t="s">
        <v>92</v>
      </c>
      <c r="B13" s="146" t="s">
        <v>139</v>
      </c>
    </row>
    <row r="14" spans="1:3" s="147" customFormat="1" ht="33.75" customHeight="1" x14ac:dyDescent="0.25">
      <c r="A14" s="164"/>
      <c r="B14" s="148" t="s">
        <v>140</v>
      </c>
    </row>
    <row r="15" spans="1:3" s="147" customFormat="1" ht="30.75" customHeight="1" x14ac:dyDescent="0.25">
      <c r="A15" s="165"/>
      <c r="B15" s="149" t="s">
        <v>141</v>
      </c>
    </row>
  </sheetData>
  <mergeCells count="7">
    <mergeCell ref="A10:A12"/>
    <mergeCell ref="A13:A15"/>
    <mergeCell ref="A1:B1"/>
    <mergeCell ref="A3:B3"/>
    <mergeCell ref="A2:B2"/>
    <mergeCell ref="A4:A6"/>
    <mergeCell ref="A7:A9"/>
  </mergeCells>
  <printOptions horizontalCentered="1"/>
  <pageMargins left="0.24" right="0.17" top="0.46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B1" zoomScaleNormal="100" zoomScaleSheetLayoutView="75" workbookViewId="0">
      <selection activeCell="A2" sqref="A2:F2"/>
    </sheetView>
  </sheetViews>
  <sheetFormatPr defaultRowHeight="12.75" x14ac:dyDescent="0.2"/>
  <cols>
    <col min="1" max="1" width="1.28515625" style="12" hidden="1" customWidth="1"/>
    <col min="2" max="2" width="28.42578125" style="26" customWidth="1"/>
    <col min="3" max="4" width="22" style="26" customWidth="1"/>
    <col min="5" max="5" width="17.5703125" style="26" customWidth="1"/>
    <col min="6" max="6" width="16.7109375" style="26" customWidth="1"/>
    <col min="7" max="7" width="9.140625" style="12"/>
    <col min="8" max="10" width="0" style="12" hidden="1" customWidth="1"/>
    <col min="11" max="16384" width="9.140625" style="12"/>
  </cols>
  <sheetData>
    <row r="1" spans="1:13" s="6" customFormat="1" ht="10.5" customHeight="1" x14ac:dyDescent="0.25">
      <c r="B1" s="25"/>
      <c r="C1" s="25"/>
      <c r="D1" s="25"/>
      <c r="E1" s="25"/>
      <c r="F1" s="27"/>
    </row>
    <row r="2" spans="1:13" s="7" customFormat="1" ht="51" customHeight="1" x14ac:dyDescent="0.25">
      <c r="A2" s="171" t="s">
        <v>45</v>
      </c>
      <c r="B2" s="171"/>
      <c r="C2" s="171"/>
      <c r="D2" s="171"/>
      <c r="E2" s="171"/>
      <c r="F2" s="171"/>
    </row>
    <row r="3" spans="1:13" s="7" customFormat="1" ht="16.5" customHeight="1" x14ac:dyDescent="0.25">
      <c r="A3" s="51"/>
      <c r="B3" s="55"/>
      <c r="C3" s="55"/>
      <c r="D3" s="55"/>
      <c r="E3" s="55"/>
      <c r="F3" s="60" t="s">
        <v>46</v>
      </c>
    </row>
    <row r="4" spans="1:13" s="7" customFormat="1" ht="24.75" customHeight="1" x14ac:dyDescent="0.25">
      <c r="A4" s="51"/>
      <c r="B4" s="172"/>
      <c r="C4" s="173" t="s">
        <v>118</v>
      </c>
      <c r="D4" s="173" t="s">
        <v>117</v>
      </c>
      <c r="E4" s="174" t="s">
        <v>47</v>
      </c>
      <c r="F4" s="174"/>
    </row>
    <row r="5" spans="1:13" s="7" customFormat="1" ht="42" customHeight="1" x14ac:dyDescent="0.25">
      <c r="A5" s="52"/>
      <c r="B5" s="172"/>
      <c r="C5" s="173"/>
      <c r="D5" s="173"/>
      <c r="E5" s="61" t="s">
        <v>2</v>
      </c>
      <c r="F5" s="62" t="s">
        <v>48</v>
      </c>
    </row>
    <row r="6" spans="1:13" s="13" customFormat="1" ht="27.75" customHeight="1" x14ac:dyDescent="0.25">
      <c r="A6" s="53"/>
      <c r="B6" s="63" t="s">
        <v>57</v>
      </c>
      <c r="C6" s="56">
        <f>SUM(C7:C23)</f>
        <v>3705</v>
      </c>
      <c r="D6" s="56">
        <f>SUM(D7:D23)</f>
        <v>4408</v>
      </c>
      <c r="E6" s="64">
        <f t="shared" ref="E6:E23" si="0">ROUND(D6/C6*100,1)</f>
        <v>119</v>
      </c>
      <c r="F6" s="65">
        <f t="shared" ref="F6:F23" si="1">D6-C6</f>
        <v>703</v>
      </c>
      <c r="I6" s="14"/>
      <c r="J6" s="14"/>
      <c r="L6" s="10"/>
    </row>
    <row r="7" spans="1:13" s="8" customFormat="1" ht="23.25" customHeight="1" x14ac:dyDescent="0.25">
      <c r="A7" s="54"/>
      <c r="B7" s="66" t="s">
        <v>79</v>
      </c>
      <c r="C7" s="58">
        <v>314</v>
      </c>
      <c r="D7" s="57">
        <v>72</v>
      </c>
      <c r="E7" s="59">
        <f t="shared" si="0"/>
        <v>22.9</v>
      </c>
      <c r="F7" s="57">
        <f t="shared" si="1"/>
        <v>-242</v>
      </c>
      <c r="H7" s="9">
        <f t="shared" ref="H7:H23" si="2">ROUND(D7/$D$6*100,1)</f>
        <v>1.6</v>
      </c>
      <c r="I7" s="10">
        <f t="shared" ref="I7:I23" si="3">ROUND(C7/1000,1)</f>
        <v>0.3</v>
      </c>
      <c r="J7" s="10">
        <f t="shared" ref="J7:J23" si="4">ROUND(D7/1000,1)</f>
        <v>0.1</v>
      </c>
    </row>
    <row r="8" spans="1:13" s="8" customFormat="1" ht="23.25" customHeight="1" x14ac:dyDescent="0.25">
      <c r="A8" s="54"/>
      <c r="B8" s="66" t="s">
        <v>78</v>
      </c>
      <c r="C8" s="58">
        <v>163</v>
      </c>
      <c r="D8" s="57">
        <v>196</v>
      </c>
      <c r="E8" s="59">
        <f t="shared" si="0"/>
        <v>120.2</v>
      </c>
      <c r="F8" s="57">
        <f t="shared" si="1"/>
        <v>33</v>
      </c>
      <c r="H8" s="9">
        <f t="shared" si="2"/>
        <v>4.4000000000000004</v>
      </c>
      <c r="I8" s="10">
        <f t="shared" si="3"/>
        <v>0.2</v>
      </c>
      <c r="J8" s="10">
        <f t="shared" si="4"/>
        <v>0.2</v>
      </c>
    </row>
    <row r="9" spans="1:13" s="8" customFormat="1" ht="23.25" customHeight="1" x14ac:dyDescent="0.25">
      <c r="A9" s="54"/>
      <c r="B9" s="66" t="s">
        <v>77</v>
      </c>
      <c r="C9" s="58">
        <v>367</v>
      </c>
      <c r="D9" s="57">
        <v>238</v>
      </c>
      <c r="E9" s="59">
        <f t="shared" si="0"/>
        <v>64.900000000000006</v>
      </c>
      <c r="F9" s="57">
        <f t="shared" si="1"/>
        <v>-129</v>
      </c>
      <c r="H9" s="11">
        <f t="shared" si="2"/>
        <v>5.4</v>
      </c>
      <c r="I9" s="10">
        <f t="shared" si="3"/>
        <v>0.4</v>
      </c>
      <c r="J9" s="10">
        <f t="shared" si="4"/>
        <v>0.2</v>
      </c>
    </row>
    <row r="10" spans="1:13" s="8" customFormat="1" ht="23.25" customHeight="1" x14ac:dyDescent="0.25">
      <c r="A10" s="54"/>
      <c r="B10" s="66" t="s">
        <v>76</v>
      </c>
      <c r="C10" s="58">
        <v>171</v>
      </c>
      <c r="D10" s="57">
        <v>312</v>
      </c>
      <c r="E10" s="59">
        <f t="shared" si="0"/>
        <v>182.5</v>
      </c>
      <c r="F10" s="57">
        <f t="shared" si="1"/>
        <v>141</v>
      </c>
      <c r="H10" s="9">
        <f t="shared" si="2"/>
        <v>7.1</v>
      </c>
      <c r="I10" s="10">
        <f t="shared" si="3"/>
        <v>0.2</v>
      </c>
      <c r="J10" s="10">
        <f t="shared" si="4"/>
        <v>0.3</v>
      </c>
    </row>
    <row r="11" spans="1:13" s="8" customFormat="1" ht="23.25" customHeight="1" x14ac:dyDescent="0.25">
      <c r="A11" s="54"/>
      <c r="B11" s="66" t="s">
        <v>75</v>
      </c>
      <c r="C11" s="58">
        <v>138</v>
      </c>
      <c r="D11" s="57">
        <v>59</v>
      </c>
      <c r="E11" s="59">
        <f t="shared" si="0"/>
        <v>42.8</v>
      </c>
      <c r="F11" s="57">
        <f t="shared" si="1"/>
        <v>-79</v>
      </c>
      <c r="H11" s="11">
        <f t="shared" si="2"/>
        <v>1.3</v>
      </c>
      <c r="I11" s="10">
        <f t="shared" si="3"/>
        <v>0.1</v>
      </c>
      <c r="J11" s="10">
        <f t="shared" si="4"/>
        <v>0.1</v>
      </c>
      <c r="M11" s="9"/>
    </row>
    <row r="12" spans="1:13" s="8" customFormat="1" ht="23.25" customHeight="1" x14ac:dyDescent="0.25">
      <c r="A12" s="54"/>
      <c r="B12" s="66" t="s">
        <v>74</v>
      </c>
      <c r="C12" s="58">
        <v>164</v>
      </c>
      <c r="D12" s="57">
        <v>141</v>
      </c>
      <c r="E12" s="59">
        <f t="shared" si="0"/>
        <v>86</v>
      </c>
      <c r="F12" s="57">
        <f t="shared" si="1"/>
        <v>-23</v>
      </c>
      <c r="H12" s="9">
        <f t="shared" si="2"/>
        <v>3.2</v>
      </c>
      <c r="I12" s="10">
        <f t="shared" si="3"/>
        <v>0.2</v>
      </c>
      <c r="J12" s="10">
        <f t="shared" si="4"/>
        <v>0.1</v>
      </c>
    </row>
    <row r="13" spans="1:13" s="8" customFormat="1" ht="23.25" customHeight="1" x14ac:dyDescent="0.25">
      <c r="A13" s="54"/>
      <c r="B13" s="66" t="s">
        <v>73</v>
      </c>
      <c r="C13" s="58">
        <v>283</v>
      </c>
      <c r="D13" s="58">
        <v>0</v>
      </c>
      <c r="E13" s="59">
        <f t="shared" si="0"/>
        <v>0</v>
      </c>
      <c r="F13" s="57">
        <f t="shared" si="1"/>
        <v>-283</v>
      </c>
      <c r="H13" s="9">
        <f t="shared" si="2"/>
        <v>0</v>
      </c>
      <c r="I13" s="10">
        <f t="shared" si="3"/>
        <v>0.3</v>
      </c>
      <c r="J13" s="10">
        <f t="shared" si="4"/>
        <v>0</v>
      </c>
    </row>
    <row r="14" spans="1:13" s="8" customFormat="1" ht="23.25" customHeight="1" x14ac:dyDescent="0.25">
      <c r="A14" s="54"/>
      <c r="B14" s="66" t="s">
        <v>72</v>
      </c>
      <c r="C14" s="58">
        <v>41</v>
      </c>
      <c r="D14" s="57">
        <v>44</v>
      </c>
      <c r="E14" s="59">
        <f t="shared" si="0"/>
        <v>107.3</v>
      </c>
      <c r="F14" s="57">
        <f t="shared" si="1"/>
        <v>3</v>
      </c>
      <c r="H14" s="9">
        <f t="shared" si="2"/>
        <v>1</v>
      </c>
      <c r="I14" s="10">
        <f t="shared" si="3"/>
        <v>0</v>
      </c>
      <c r="J14" s="10">
        <f t="shared" si="4"/>
        <v>0</v>
      </c>
    </row>
    <row r="15" spans="1:13" s="8" customFormat="1" ht="23.25" customHeight="1" x14ac:dyDescent="0.25">
      <c r="A15" s="54"/>
      <c r="B15" s="66" t="s">
        <v>71</v>
      </c>
      <c r="C15" s="58">
        <v>241</v>
      </c>
      <c r="D15" s="57">
        <v>259</v>
      </c>
      <c r="E15" s="59">
        <f t="shared" si="0"/>
        <v>107.5</v>
      </c>
      <c r="F15" s="57">
        <f t="shared" si="1"/>
        <v>18</v>
      </c>
      <c r="H15" s="9">
        <f t="shared" si="2"/>
        <v>5.9</v>
      </c>
      <c r="I15" s="10">
        <f t="shared" si="3"/>
        <v>0.2</v>
      </c>
      <c r="J15" s="10">
        <f t="shared" si="4"/>
        <v>0.3</v>
      </c>
    </row>
    <row r="16" spans="1:13" s="8" customFormat="1" ht="23.25" customHeight="1" x14ac:dyDescent="0.25">
      <c r="A16" s="54"/>
      <c r="B16" s="66" t="s">
        <v>70</v>
      </c>
      <c r="C16" s="58">
        <v>267</v>
      </c>
      <c r="D16" s="57">
        <v>103</v>
      </c>
      <c r="E16" s="59">
        <f t="shared" si="0"/>
        <v>38.6</v>
      </c>
      <c r="F16" s="57">
        <f t="shared" si="1"/>
        <v>-164</v>
      </c>
      <c r="H16" s="9">
        <f t="shared" si="2"/>
        <v>2.2999999999999998</v>
      </c>
      <c r="I16" s="10">
        <f t="shared" si="3"/>
        <v>0.3</v>
      </c>
      <c r="J16" s="10">
        <f t="shared" si="4"/>
        <v>0.1</v>
      </c>
    </row>
    <row r="17" spans="1:10" s="8" customFormat="1" ht="23.25" customHeight="1" x14ac:dyDescent="0.25">
      <c r="A17" s="54"/>
      <c r="B17" s="66" t="s">
        <v>69</v>
      </c>
      <c r="C17" s="58">
        <v>98</v>
      </c>
      <c r="D17" s="57">
        <v>167</v>
      </c>
      <c r="E17" s="59">
        <f t="shared" si="0"/>
        <v>170.4</v>
      </c>
      <c r="F17" s="57">
        <f t="shared" si="1"/>
        <v>69</v>
      </c>
      <c r="H17" s="9">
        <f t="shared" si="2"/>
        <v>3.8</v>
      </c>
      <c r="I17" s="10">
        <f t="shared" si="3"/>
        <v>0.1</v>
      </c>
      <c r="J17" s="10">
        <f t="shared" si="4"/>
        <v>0.2</v>
      </c>
    </row>
    <row r="18" spans="1:10" s="8" customFormat="1" ht="23.25" customHeight="1" x14ac:dyDescent="0.25">
      <c r="A18" s="54"/>
      <c r="B18" s="66" t="s">
        <v>68</v>
      </c>
      <c r="C18" s="58">
        <v>38</v>
      </c>
      <c r="D18" s="57">
        <v>17</v>
      </c>
      <c r="E18" s="59">
        <f t="shared" si="0"/>
        <v>44.7</v>
      </c>
      <c r="F18" s="57">
        <f t="shared" si="1"/>
        <v>-21</v>
      </c>
      <c r="H18" s="11">
        <f t="shared" si="2"/>
        <v>0.4</v>
      </c>
      <c r="I18" s="10">
        <f t="shared" si="3"/>
        <v>0</v>
      </c>
      <c r="J18" s="10">
        <f t="shared" si="4"/>
        <v>0</v>
      </c>
    </row>
    <row r="19" spans="1:10" s="8" customFormat="1" ht="23.25" customHeight="1" x14ac:dyDescent="0.25">
      <c r="A19" s="54"/>
      <c r="B19" s="66" t="s">
        <v>67</v>
      </c>
      <c r="C19" s="58">
        <v>112</v>
      </c>
      <c r="D19" s="57">
        <v>87</v>
      </c>
      <c r="E19" s="59">
        <f t="shared" si="0"/>
        <v>77.7</v>
      </c>
      <c r="F19" s="57">
        <f t="shared" si="1"/>
        <v>-25</v>
      </c>
      <c r="H19" s="11">
        <f t="shared" si="2"/>
        <v>2</v>
      </c>
      <c r="I19" s="10">
        <f t="shared" si="3"/>
        <v>0.1</v>
      </c>
      <c r="J19" s="10">
        <f t="shared" si="4"/>
        <v>0.1</v>
      </c>
    </row>
    <row r="20" spans="1:10" s="8" customFormat="1" ht="23.25" customHeight="1" x14ac:dyDescent="0.25">
      <c r="A20" s="54"/>
      <c r="B20" s="66" t="s">
        <v>66</v>
      </c>
      <c r="C20" s="58">
        <v>93</v>
      </c>
      <c r="D20" s="57">
        <v>158</v>
      </c>
      <c r="E20" s="59">
        <f t="shared" si="0"/>
        <v>169.9</v>
      </c>
      <c r="F20" s="57">
        <f t="shared" si="1"/>
        <v>65</v>
      </c>
      <c r="H20" s="11">
        <f t="shared" si="2"/>
        <v>3.6</v>
      </c>
      <c r="I20" s="10">
        <f t="shared" si="3"/>
        <v>0.1</v>
      </c>
      <c r="J20" s="10">
        <f t="shared" si="4"/>
        <v>0.2</v>
      </c>
    </row>
    <row r="21" spans="1:10" s="8" customFormat="1" ht="23.25" customHeight="1" x14ac:dyDescent="0.25">
      <c r="A21" s="54"/>
      <c r="B21" s="66" t="s">
        <v>65</v>
      </c>
      <c r="C21" s="58">
        <v>236</v>
      </c>
      <c r="D21" s="58">
        <v>127</v>
      </c>
      <c r="E21" s="59">
        <f t="shared" si="0"/>
        <v>53.8</v>
      </c>
      <c r="F21" s="57">
        <f t="shared" si="1"/>
        <v>-109</v>
      </c>
      <c r="H21" s="9">
        <f t="shared" si="2"/>
        <v>2.9</v>
      </c>
      <c r="I21" s="10">
        <f t="shared" si="3"/>
        <v>0.2</v>
      </c>
      <c r="J21" s="10">
        <f t="shared" si="4"/>
        <v>0.1</v>
      </c>
    </row>
    <row r="22" spans="1:10" s="8" customFormat="1" ht="23.25" customHeight="1" x14ac:dyDescent="0.25">
      <c r="A22" s="54"/>
      <c r="B22" s="66" t="s">
        <v>64</v>
      </c>
      <c r="C22" s="58">
        <v>240</v>
      </c>
      <c r="D22" s="57">
        <v>46</v>
      </c>
      <c r="E22" s="59">
        <f t="shared" si="0"/>
        <v>19.2</v>
      </c>
      <c r="F22" s="57">
        <f t="shared" si="1"/>
        <v>-194</v>
      </c>
      <c r="H22" s="9">
        <f t="shared" si="2"/>
        <v>1</v>
      </c>
      <c r="I22" s="10">
        <f t="shared" si="3"/>
        <v>0.2</v>
      </c>
      <c r="J22" s="10">
        <f t="shared" si="4"/>
        <v>0</v>
      </c>
    </row>
    <row r="23" spans="1:10" s="8" customFormat="1" ht="23.25" customHeight="1" x14ac:dyDescent="0.3">
      <c r="A23" s="54"/>
      <c r="B23" s="67" t="s">
        <v>58</v>
      </c>
      <c r="C23" s="58">
        <v>739</v>
      </c>
      <c r="D23" s="57">
        <v>2382</v>
      </c>
      <c r="E23" s="59">
        <f t="shared" si="0"/>
        <v>322.3</v>
      </c>
      <c r="F23" s="57">
        <f t="shared" si="1"/>
        <v>1643</v>
      </c>
      <c r="H23" s="9">
        <f t="shared" si="2"/>
        <v>54</v>
      </c>
      <c r="I23" s="10">
        <f t="shared" si="3"/>
        <v>0.7</v>
      </c>
      <c r="J23" s="10">
        <f t="shared" si="4"/>
        <v>2.4</v>
      </c>
    </row>
  </sheetData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zoomScaleSheetLayoutView="75" workbookViewId="0">
      <selection activeCell="A10" sqref="A10"/>
    </sheetView>
  </sheetViews>
  <sheetFormatPr defaultColWidth="8.85546875" defaultRowHeight="15" x14ac:dyDescent="0.25"/>
  <cols>
    <col min="1" max="1" width="40.28515625" style="50" customWidth="1"/>
    <col min="2" max="2" width="22.5703125" style="73" customWidth="1"/>
    <col min="3" max="3" width="21" style="43" customWidth="1"/>
    <col min="4" max="4" width="11.7109375" style="43" customWidth="1"/>
    <col min="5" max="5" width="11.28515625" style="43" customWidth="1"/>
    <col min="6" max="6" width="8.7109375" style="43" customWidth="1"/>
    <col min="7" max="8" width="8.85546875" style="43"/>
    <col min="9" max="9" width="43" style="43" customWidth="1"/>
    <col min="10" max="16384" width="8.85546875" style="43"/>
  </cols>
  <sheetData>
    <row r="1" spans="1:11" s="34" customFormat="1" ht="39.75" customHeight="1" x14ac:dyDescent="0.3">
      <c r="A1" s="175" t="s">
        <v>53</v>
      </c>
      <c r="B1" s="175"/>
      <c r="C1" s="175"/>
      <c r="D1" s="175"/>
      <c r="E1" s="175"/>
    </row>
    <row r="2" spans="1:11" s="34" customFormat="1" ht="21.75" customHeight="1" x14ac:dyDescent="0.3">
      <c r="A2" s="176" t="s">
        <v>15</v>
      </c>
      <c r="B2" s="176"/>
      <c r="C2" s="176"/>
      <c r="D2" s="176"/>
      <c r="E2" s="176"/>
    </row>
    <row r="3" spans="1:11" s="45" customFormat="1" ht="12" customHeight="1" x14ac:dyDescent="0.25">
      <c r="A3" s="83"/>
      <c r="B3" s="68"/>
      <c r="C3" s="68"/>
      <c r="D3" s="68"/>
      <c r="E3" s="68"/>
    </row>
    <row r="4" spans="1:11" s="45" customFormat="1" ht="21" customHeight="1" x14ac:dyDescent="0.2">
      <c r="A4" s="177"/>
      <c r="B4" s="179" t="s">
        <v>118</v>
      </c>
      <c r="C4" s="173" t="s">
        <v>117</v>
      </c>
      <c r="D4" s="180" t="s">
        <v>47</v>
      </c>
      <c r="E4" s="180"/>
    </row>
    <row r="5" spans="1:11" s="45" customFormat="1" ht="40.5" customHeight="1" x14ac:dyDescent="0.2">
      <c r="A5" s="178"/>
      <c r="B5" s="179"/>
      <c r="C5" s="173"/>
      <c r="D5" s="84" t="s">
        <v>2</v>
      </c>
      <c r="E5" s="77" t="s">
        <v>49</v>
      </c>
    </row>
    <row r="6" spans="1:11" s="37" customFormat="1" ht="26.25" customHeight="1" x14ac:dyDescent="0.25">
      <c r="A6" s="77" t="s">
        <v>16</v>
      </c>
      <c r="B6" s="69">
        <f>SUM(B7:B25)</f>
        <v>3705</v>
      </c>
      <c r="C6" s="69">
        <f>SUM(C7:C25)</f>
        <v>4408</v>
      </c>
      <c r="D6" s="85">
        <f>ROUND(C6/B6*100,1)</f>
        <v>119</v>
      </c>
      <c r="E6" s="86">
        <f t="shared" ref="E6:E25" si="0">C6-B6</f>
        <v>703</v>
      </c>
    </row>
    <row r="7" spans="1:11" s="36" customFormat="1" ht="54.75" customHeight="1" x14ac:dyDescent="0.3">
      <c r="A7" s="87" t="s">
        <v>17</v>
      </c>
      <c r="B7" s="70">
        <v>225</v>
      </c>
      <c r="C7" s="70">
        <v>64</v>
      </c>
      <c r="D7" s="88">
        <f t="shared" ref="D7:D24" si="1">ROUND(C7/B7*100,1)</f>
        <v>28.4</v>
      </c>
      <c r="E7" s="70">
        <f t="shared" si="0"/>
        <v>-161</v>
      </c>
      <c r="F7" s="37"/>
      <c r="G7" s="40"/>
    </row>
    <row r="8" spans="1:11" s="36" customFormat="1" ht="37.5" customHeight="1" x14ac:dyDescent="0.3">
      <c r="A8" s="87" t="s">
        <v>18</v>
      </c>
      <c r="B8" s="70">
        <v>0</v>
      </c>
      <c r="C8" s="70">
        <v>0</v>
      </c>
      <c r="D8" s="88"/>
      <c r="E8" s="70">
        <f t="shared" si="0"/>
        <v>0</v>
      </c>
      <c r="F8" s="37"/>
      <c r="G8" s="40"/>
    </row>
    <row r="9" spans="1:11" s="37" customFormat="1" ht="24" customHeight="1" x14ac:dyDescent="0.3">
      <c r="A9" s="87" t="s">
        <v>19</v>
      </c>
      <c r="B9" s="70">
        <v>31</v>
      </c>
      <c r="C9" s="70">
        <v>62</v>
      </c>
      <c r="D9" s="88">
        <f t="shared" si="1"/>
        <v>200</v>
      </c>
      <c r="E9" s="70">
        <f t="shared" si="0"/>
        <v>31</v>
      </c>
      <c r="G9" s="40"/>
      <c r="H9" s="36"/>
      <c r="I9" s="36"/>
      <c r="J9" s="36"/>
      <c r="K9" s="36"/>
    </row>
    <row r="10" spans="1:11" s="36" customFormat="1" ht="38.25" customHeight="1" x14ac:dyDescent="0.3">
      <c r="A10" s="87" t="s">
        <v>20</v>
      </c>
      <c r="B10" s="70">
        <v>148</v>
      </c>
      <c r="C10" s="70">
        <v>9</v>
      </c>
      <c r="D10" s="88">
        <f t="shared" si="1"/>
        <v>6.1</v>
      </c>
      <c r="E10" s="70">
        <f t="shared" si="0"/>
        <v>-139</v>
      </c>
      <c r="F10" s="37"/>
      <c r="G10" s="40"/>
      <c r="I10" s="46"/>
      <c r="J10" s="47"/>
    </row>
    <row r="11" spans="1:11" s="36" customFormat="1" ht="39" customHeight="1" x14ac:dyDescent="0.3">
      <c r="A11" s="87" t="s">
        <v>21</v>
      </c>
      <c r="B11" s="70">
        <v>14</v>
      </c>
      <c r="C11" s="70">
        <v>8</v>
      </c>
      <c r="D11" s="88">
        <f t="shared" si="1"/>
        <v>57.1</v>
      </c>
      <c r="E11" s="70">
        <f t="shared" si="0"/>
        <v>-6</v>
      </c>
      <c r="F11" s="37"/>
      <c r="G11" s="40"/>
      <c r="I11" s="46"/>
      <c r="J11" s="47"/>
    </row>
    <row r="12" spans="1:11" s="36" customFormat="1" ht="23.25" customHeight="1" x14ac:dyDescent="0.3">
      <c r="A12" s="87" t="s">
        <v>22</v>
      </c>
      <c r="B12" s="70">
        <v>0</v>
      </c>
      <c r="C12" s="70">
        <v>183</v>
      </c>
      <c r="D12" s="88"/>
      <c r="E12" s="70">
        <f t="shared" si="0"/>
        <v>183</v>
      </c>
      <c r="F12" s="37"/>
      <c r="G12" s="40"/>
      <c r="I12" s="46"/>
      <c r="J12" s="47"/>
      <c r="K12" s="37"/>
    </row>
    <row r="13" spans="1:11" s="36" customFormat="1" ht="37.5" customHeight="1" x14ac:dyDescent="0.3">
      <c r="A13" s="87" t="s">
        <v>23</v>
      </c>
      <c r="B13" s="70">
        <v>8</v>
      </c>
      <c r="C13" s="70">
        <v>6</v>
      </c>
      <c r="D13" s="88">
        <f t="shared" si="1"/>
        <v>75</v>
      </c>
      <c r="E13" s="70">
        <f t="shared" si="0"/>
        <v>-2</v>
      </c>
      <c r="F13" s="37"/>
      <c r="G13" s="40"/>
      <c r="I13" s="46"/>
      <c r="J13" s="47"/>
    </row>
    <row r="14" spans="1:11" s="36" customFormat="1" ht="37.5" customHeight="1" x14ac:dyDescent="0.3">
      <c r="A14" s="87" t="s">
        <v>24</v>
      </c>
      <c r="B14" s="70">
        <v>0</v>
      </c>
      <c r="C14" s="70">
        <v>0</v>
      </c>
      <c r="D14" s="88"/>
      <c r="E14" s="70">
        <f t="shared" si="0"/>
        <v>0</v>
      </c>
      <c r="F14" s="37"/>
      <c r="G14" s="40"/>
      <c r="I14" s="46"/>
      <c r="J14" s="47"/>
    </row>
    <row r="15" spans="1:11" s="36" customFormat="1" ht="36.75" customHeight="1" x14ac:dyDescent="0.3">
      <c r="A15" s="87" t="s">
        <v>25</v>
      </c>
      <c r="B15" s="70">
        <v>0</v>
      </c>
      <c r="C15" s="70">
        <v>0</v>
      </c>
      <c r="D15" s="88"/>
      <c r="E15" s="70">
        <f t="shared" si="0"/>
        <v>0</v>
      </c>
      <c r="F15" s="37"/>
      <c r="G15" s="40"/>
    </row>
    <row r="16" spans="1:11" s="36" customFormat="1" ht="23.25" customHeight="1" x14ac:dyDescent="0.3">
      <c r="A16" s="87" t="s">
        <v>26</v>
      </c>
      <c r="B16" s="70">
        <v>75</v>
      </c>
      <c r="C16" s="70">
        <v>3</v>
      </c>
      <c r="D16" s="88">
        <f t="shared" si="1"/>
        <v>4</v>
      </c>
      <c r="E16" s="70">
        <f t="shared" si="0"/>
        <v>-72</v>
      </c>
      <c r="F16" s="37"/>
      <c r="G16" s="40"/>
      <c r="I16" s="46"/>
      <c r="J16" s="47"/>
    </row>
    <row r="17" spans="1:11" s="36" customFormat="1" ht="23.25" customHeight="1" x14ac:dyDescent="0.3">
      <c r="A17" s="87" t="s">
        <v>27</v>
      </c>
      <c r="B17" s="70">
        <v>0</v>
      </c>
      <c r="C17" s="70">
        <v>0</v>
      </c>
      <c r="D17" s="88"/>
      <c r="E17" s="70">
        <f t="shared" si="0"/>
        <v>0</v>
      </c>
      <c r="F17" s="37"/>
      <c r="G17" s="40"/>
      <c r="I17" s="46"/>
      <c r="J17" s="47"/>
      <c r="K17" s="48"/>
    </row>
    <row r="18" spans="1:11" s="36" customFormat="1" ht="23.25" customHeight="1" x14ac:dyDescent="0.3">
      <c r="A18" s="87" t="s">
        <v>28</v>
      </c>
      <c r="B18" s="70">
        <v>0</v>
      </c>
      <c r="C18" s="70">
        <v>1</v>
      </c>
      <c r="D18" s="88"/>
      <c r="E18" s="70">
        <f t="shared" si="0"/>
        <v>1</v>
      </c>
      <c r="F18" s="37"/>
      <c r="G18" s="40"/>
      <c r="I18" s="46"/>
      <c r="J18" s="47"/>
    </row>
    <row r="19" spans="1:11" s="36" customFormat="1" ht="34.5" customHeight="1" x14ac:dyDescent="0.3">
      <c r="A19" s="87" t="s">
        <v>29</v>
      </c>
      <c r="B19" s="70">
        <v>0</v>
      </c>
      <c r="C19" s="70">
        <v>0</v>
      </c>
      <c r="D19" s="88"/>
      <c r="E19" s="70">
        <f t="shared" si="0"/>
        <v>0</v>
      </c>
      <c r="F19" s="37"/>
      <c r="G19" s="40"/>
      <c r="I19" s="46"/>
      <c r="J19" s="47"/>
    </row>
    <row r="20" spans="1:11" s="36" customFormat="1" ht="37.5" customHeight="1" x14ac:dyDescent="0.3">
      <c r="A20" s="87" t="s">
        <v>30</v>
      </c>
      <c r="B20" s="70">
        <v>91</v>
      </c>
      <c r="C20" s="70">
        <v>1</v>
      </c>
      <c r="D20" s="88">
        <f t="shared" si="1"/>
        <v>1.1000000000000001</v>
      </c>
      <c r="E20" s="70">
        <f t="shared" si="0"/>
        <v>-90</v>
      </c>
      <c r="F20" s="37"/>
      <c r="G20" s="40"/>
      <c r="I20" s="46"/>
      <c r="J20" s="47"/>
    </row>
    <row r="21" spans="1:11" s="36" customFormat="1" ht="37.5" customHeight="1" x14ac:dyDescent="0.3">
      <c r="A21" s="87" t="s">
        <v>94</v>
      </c>
      <c r="B21" s="70">
        <v>987</v>
      </c>
      <c r="C21" s="70">
        <v>1353</v>
      </c>
      <c r="D21" s="88">
        <f t="shared" si="1"/>
        <v>137.1</v>
      </c>
      <c r="E21" s="70">
        <f t="shared" si="0"/>
        <v>366</v>
      </c>
      <c r="F21" s="37"/>
      <c r="G21" s="40"/>
      <c r="I21" s="46"/>
      <c r="J21" s="47"/>
    </row>
    <row r="22" spans="1:11" s="36" customFormat="1" ht="21" customHeight="1" x14ac:dyDescent="0.3">
      <c r="A22" s="87" t="s">
        <v>31</v>
      </c>
      <c r="B22" s="70">
        <v>988</v>
      </c>
      <c r="C22" s="70">
        <v>766</v>
      </c>
      <c r="D22" s="88">
        <f t="shared" si="1"/>
        <v>77.5</v>
      </c>
      <c r="E22" s="70">
        <f t="shared" si="0"/>
        <v>-222</v>
      </c>
      <c r="F22" s="37"/>
      <c r="G22" s="40"/>
      <c r="I22" s="46"/>
    </row>
    <row r="23" spans="1:11" s="36" customFormat="1" ht="36.75" customHeight="1" x14ac:dyDescent="0.3">
      <c r="A23" s="87" t="s">
        <v>32</v>
      </c>
      <c r="B23" s="70">
        <v>1083</v>
      </c>
      <c r="C23" s="70">
        <v>1936</v>
      </c>
      <c r="D23" s="88">
        <f t="shared" si="1"/>
        <v>178.8</v>
      </c>
      <c r="E23" s="70">
        <f t="shared" si="0"/>
        <v>853</v>
      </c>
      <c r="F23" s="37"/>
      <c r="G23" s="40"/>
    </row>
    <row r="24" spans="1:11" s="36" customFormat="1" ht="37.5" customHeight="1" x14ac:dyDescent="0.3">
      <c r="A24" s="87" t="s">
        <v>33</v>
      </c>
      <c r="B24" s="70">
        <v>55</v>
      </c>
      <c r="C24" s="70">
        <v>0</v>
      </c>
      <c r="D24" s="88">
        <f t="shared" si="1"/>
        <v>0</v>
      </c>
      <c r="E24" s="70">
        <f t="shared" si="0"/>
        <v>-55</v>
      </c>
      <c r="F24" s="37"/>
      <c r="G24" s="40"/>
    </row>
    <row r="25" spans="1:11" s="36" customFormat="1" ht="21" customHeight="1" x14ac:dyDescent="0.3">
      <c r="A25" s="87" t="s">
        <v>34</v>
      </c>
      <c r="B25" s="70">
        <v>0</v>
      </c>
      <c r="C25" s="70">
        <v>16</v>
      </c>
      <c r="D25" s="88"/>
      <c r="E25" s="70">
        <f t="shared" si="0"/>
        <v>16</v>
      </c>
      <c r="F25" s="37"/>
      <c r="G25" s="40"/>
    </row>
    <row r="26" spans="1:11" x14ac:dyDescent="0.25">
      <c r="A26" s="49"/>
      <c r="B26" s="71"/>
      <c r="C26" s="42"/>
      <c r="D26" s="41"/>
      <c r="E26" s="41"/>
    </row>
    <row r="27" spans="1:11" x14ac:dyDescent="0.25">
      <c r="A27" s="49"/>
      <c r="B27" s="72"/>
      <c r="C27" s="41"/>
      <c r="D27" s="41"/>
      <c r="E27" s="41"/>
    </row>
  </sheetData>
  <sortState ref="I7:J17">
    <sortCondition ref="J7:J17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80" zoomScaleNormal="80" zoomScaleSheetLayoutView="75" workbookViewId="0">
      <selection sqref="A1:E2"/>
    </sheetView>
  </sheetViews>
  <sheetFormatPr defaultColWidth="8.85546875" defaultRowHeight="12.75" x14ac:dyDescent="0.2"/>
  <cols>
    <col min="1" max="1" width="50.5703125" style="43" customWidth="1"/>
    <col min="2" max="2" width="21.85546875" style="73" customWidth="1"/>
    <col min="3" max="3" width="21.7109375" style="43" customWidth="1"/>
    <col min="4" max="4" width="19.5703125" style="43" customWidth="1"/>
    <col min="5" max="5" width="18.5703125" style="43" customWidth="1"/>
    <col min="6" max="6" width="8.85546875" style="43"/>
    <col min="7" max="7" width="10.85546875" style="43" bestFit="1" customWidth="1"/>
    <col min="8" max="8" width="32.7109375" style="43" customWidth="1"/>
    <col min="9" max="11" width="8.85546875" style="43"/>
    <col min="12" max="12" width="22.7109375" style="43" customWidth="1"/>
    <col min="13" max="16384" width="8.85546875" style="43"/>
  </cols>
  <sheetData>
    <row r="1" spans="1:18" s="34" customFormat="1" ht="26.25" customHeight="1" x14ac:dyDescent="0.3">
      <c r="A1" s="181" t="s">
        <v>54</v>
      </c>
      <c r="B1" s="181"/>
      <c r="C1" s="181"/>
      <c r="D1" s="181"/>
      <c r="E1" s="181"/>
    </row>
    <row r="2" spans="1:18" s="34" customFormat="1" ht="24" customHeight="1" x14ac:dyDescent="0.3">
      <c r="A2" s="182" t="s">
        <v>35</v>
      </c>
      <c r="B2" s="182"/>
      <c r="C2" s="182"/>
      <c r="D2" s="182"/>
      <c r="E2" s="182"/>
    </row>
    <row r="3" spans="1:18" s="34" customFormat="1" ht="17.25" customHeight="1" x14ac:dyDescent="0.35">
      <c r="A3" s="35"/>
      <c r="B3" s="74"/>
      <c r="C3" s="35"/>
      <c r="D3" s="35"/>
      <c r="E3" s="35"/>
    </row>
    <row r="4" spans="1:18" s="36" customFormat="1" ht="25.5" customHeight="1" x14ac:dyDescent="0.3">
      <c r="A4" s="183"/>
      <c r="B4" s="173" t="s">
        <v>118</v>
      </c>
      <c r="C4" s="173" t="s">
        <v>117</v>
      </c>
      <c r="D4" s="184" t="s">
        <v>47</v>
      </c>
      <c r="E4" s="184"/>
    </row>
    <row r="5" spans="1:18" s="36" customFormat="1" ht="37.5" customHeight="1" x14ac:dyDescent="0.3">
      <c r="A5" s="183"/>
      <c r="B5" s="173"/>
      <c r="C5" s="173"/>
      <c r="D5" s="77" t="s">
        <v>2</v>
      </c>
      <c r="E5" s="77" t="s">
        <v>49</v>
      </c>
    </row>
    <row r="6" spans="1:18" s="37" customFormat="1" ht="32.25" customHeight="1" x14ac:dyDescent="0.25">
      <c r="A6" s="78" t="s">
        <v>16</v>
      </c>
      <c r="B6" s="75">
        <f>SUM(B7:B15)</f>
        <v>3705</v>
      </c>
      <c r="C6" s="75">
        <f>SUM(C7:C15)</f>
        <v>4408</v>
      </c>
      <c r="D6" s="79">
        <f>ROUND(C6/B6*100,1)</f>
        <v>119</v>
      </c>
      <c r="E6" s="75">
        <f>C6-B6</f>
        <v>703</v>
      </c>
      <c r="G6" s="38"/>
    </row>
    <row r="7" spans="1:18" s="36" customFormat="1" ht="45.75" customHeight="1" x14ac:dyDescent="0.3">
      <c r="A7" s="80" t="s">
        <v>36</v>
      </c>
      <c r="B7" s="76">
        <v>443</v>
      </c>
      <c r="C7" s="76">
        <v>634</v>
      </c>
      <c r="D7" s="81">
        <f t="shared" ref="D7:D15" si="0">ROUND(C7/B7*100,1)</f>
        <v>143.1</v>
      </c>
      <c r="E7" s="82">
        <f t="shared" ref="E7:E15" si="1">C7-B7</f>
        <v>191</v>
      </c>
      <c r="F7" s="39"/>
      <c r="G7" s="38"/>
      <c r="H7" s="39"/>
      <c r="K7" s="39"/>
    </row>
    <row r="8" spans="1:18" s="36" customFormat="1" ht="27" customHeight="1" x14ac:dyDescent="0.3">
      <c r="A8" s="80" t="s">
        <v>37</v>
      </c>
      <c r="B8" s="76">
        <v>967</v>
      </c>
      <c r="C8" s="76">
        <v>1327</v>
      </c>
      <c r="D8" s="81">
        <f t="shared" si="0"/>
        <v>137.19999999999999</v>
      </c>
      <c r="E8" s="82">
        <f t="shared" si="1"/>
        <v>360</v>
      </c>
      <c r="F8" s="39"/>
      <c r="G8" s="38"/>
      <c r="H8" s="39"/>
      <c r="K8" s="39"/>
    </row>
    <row r="9" spans="1:18" s="37" customFormat="1" ht="24.75" customHeight="1" x14ac:dyDescent="0.3">
      <c r="A9" s="80" t="s">
        <v>38</v>
      </c>
      <c r="B9" s="76">
        <v>996</v>
      </c>
      <c r="C9" s="76">
        <v>1253</v>
      </c>
      <c r="D9" s="81">
        <f t="shared" si="0"/>
        <v>125.8</v>
      </c>
      <c r="E9" s="82">
        <f t="shared" si="1"/>
        <v>257</v>
      </c>
      <c r="F9" s="39"/>
      <c r="G9" s="38"/>
      <c r="H9" s="39"/>
      <c r="I9" s="36"/>
      <c r="K9" s="39"/>
      <c r="L9" s="36"/>
      <c r="M9" s="36"/>
    </row>
    <row r="10" spans="1:18" s="36" customFormat="1" ht="26.25" customHeight="1" x14ac:dyDescent="0.3">
      <c r="A10" s="80" t="s">
        <v>39</v>
      </c>
      <c r="B10" s="76">
        <v>88</v>
      </c>
      <c r="C10" s="76">
        <v>81</v>
      </c>
      <c r="D10" s="81">
        <f t="shared" si="0"/>
        <v>92</v>
      </c>
      <c r="E10" s="82">
        <f t="shared" si="1"/>
        <v>-7</v>
      </c>
      <c r="F10" s="39"/>
      <c r="G10" s="38"/>
      <c r="H10" s="39"/>
      <c r="K10" s="39"/>
    </row>
    <row r="11" spans="1:18" s="36" customFormat="1" ht="27" customHeight="1" x14ac:dyDescent="0.3">
      <c r="A11" s="80" t="s">
        <v>40</v>
      </c>
      <c r="B11" s="76">
        <v>567</v>
      </c>
      <c r="C11" s="76">
        <v>250</v>
      </c>
      <c r="D11" s="81">
        <f t="shared" si="0"/>
        <v>44.1</v>
      </c>
      <c r="E11" s="82">
        <f t="shared" si="1"/>
        <v>-317</v>
      </c>
      <c r="F11" s="39"/>
      <c r="G11" s="38"/>
      <c r="H11" s="39"/>
      <c r="K11" s="39"/>
    </row>
    <row r="12" spans="1:18" s="36" customFormat="1" ht="59.25" customHeight="1" x14ac:dyDescent="0.3">
      <c r="A12" s="80" t="s">
        <v>41</v>
      </c>
      <c r="B12" s="76">
        <v>0</v>
      </c>
      <c r="C12" s="76">
        <v>2</v>
      </c>
      <c r="D12" s="76">
        <v>0</v>
      </c>
      <c r="E12" s="82">
        <f t="shared" si="1"/>
        <v>2</v>
      </c>
      <c r="F12" s="39"/>
      <c r="G12" s="38"/>
      <c r="H12" s="39"/>
      <c r="K12" s="39"/>
    </row>
    <row r="13" spans="1:18" s="36" customFormat="1" ht="28.5" customHeight="1" x14ac:dyDescent="0.3">
      <c r="A13" s="80" t="s">
        <v>42</v>
      </c>
      <c r="B13" s="76">
        <v>73</v>
      </c>
      <c r="C13" s="76">
        <v>79</v>
      </c>
      <c r="D13" s="81">
        <f t="shared" si="0"/>
        <v>108.2</v>
      </c>
      <c r="E13" s="82">
        <f t="shared" si="1"/>
        <v>6</v>
      </c>
      <c r="F13" s="39"/>
      <c r="G13" s="38"/>
      <c r="H13" s="39"/>
      <c r="K13" s="39"/>
      <c r="R13" s="40"/>
    </row>
    <row r="14" spans="1:18" s="36" customFormat="1" ht="75" customHeight="1" x14ac:dyDescent="0.3">
      <c r="A14" s="80" t="s">
        <v>43</v>
      </c>
      <c r="B14" s="76">
        <v>308</v>
      </c>
      <c r="C14" s="76">
        <v>554</v>
      </c>
      <c r="D14" s="81">
        <f t="shared" si="0"/>
        <v>179.9</v>
      </c>
      <c r="E14" s="82">
        <f t="shared" si="1"/>
        <v>246</v>
      </c>
      <c r="F14" s="39"/>
      <c r="G14" s="38"/>
      <c r="H14" s="39"/>
      <c r="K14" s="39"/>
      <c r="R14" s="40"/>
    </row>
    <row r="15" spans="1:18" s="36" customFormat="1" ht="30" customHeight="1" x14ac:dyDescent="0.3">
      <c r="A15" s="80" t="s">
        <v>44</v>
      </c>
      <c r="B15" s="76">
        <v>263</v>
      </c>
      <c r="C15" s="76">
        <v>228</v>
      </c>
      <c r="D15" s="81">
        <f t="shared" si="0"/>
        <v>86.7</v>
      </c>
      <c r="E15" s="82">
        <f t="shared" si="1"/>
        <v>-35</v>
      </c>
      <c r="F15" s="39"/>
      <c r="G15" s="38"/>
      <c r="H15" s="39"/>
      <c r="K15" s="39"/>
      <c r="L15" s="37"/>
      <c r="M15" s="37"/>
      <c r="R15" s="40"/>
    </row>
    <row r="16" spans="1:18" x14ac:dyDescent="0.2">
      <c r="A16" s="41"/>
      <c r="B16" s="71"/>
      <c r="C16" s="42"/>
      <c r="D16" s="41"/>
      <c r="E16" s="41"/>
      <c r="R16" s="44"/>
    </row>
    <row r="17" spans="1:18" x14ac:dyDescent="0.2">
      <c r="A17" s="41"/>
      <c r="B17" s="71"/>
      <c r="C17" s="42"/>
      <c r="D17" s="42"/>
      <c r="E17" s="42"/>
      <c r="R17" s="44"/>
    </row>
    <row r="18" spans="1:18" x14ac:dyDescent="0.2">
      <c r="R18" s="44"/>
    </row>
    <row r="19" spans="1:18" x14ac:dyDescent="0.2">
      <c r="R19" s="44"/>
    </row>
    <row r="20" spans="1:18" x14ac:dyDescent="0.2">
      <c r="R20" s="44"/>
    </row>
    <row r="21" spans="1:18" x14ac:dyDescent="0.2">
      <c r="R21" s="44"/>
    </row>
  </sheetData>
  <sortState ref="L7:M15">
    <sortCondition ref="M7:M15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80" zoomScaleNormal="80" zoomScaleSheetLayoutView="70" workbookViewId="0">
      <selection activeCell="B11" sqref="B11"/>
    </sheetView>
  </sheetViews>
  <sheetFormatPr defaultRowHeight="12.75" x14ac:dyDescent="0.2"/>
  <cols>
    <col min="1" max="1" width="72.7109375" style="15" customWidth="1"/>
    <col min="2" max="2" width="21.42578125" style="32" customWidth="1"/>
    <col min="3" max="3" width="21" style="32" customWidth="1"/>
    <col min="4" max="4" width="10.7109375" style="15" customWidth="1"/>
    <col min="5" max="5" width="11.7109375" style="15" customWidth="1"/>
    <col min="6" max="7" width="0" style="15" hidden="1" customWidth="1"/>
    <col min="8" max="16384" width="9.140625" style="15"/>
  </cols>
  <sheetData>
    <row r="1" spans="1:11" s="117" customFormat="1" ht="36.75" customHeight="1" x14ac:dyDescent="0.35">
      <c r="A1" s="190" t="s">
        <v>90</v>
      </c>
      <c r="B1" s="190"/>
      <c r="C1" s="190"/>
      <c r="D1" s="190"/>
      <c r="E1" s="190"/>
    </row>
    <row r="2" spans="1:11" s="117" customFormat="1" ht="33" customHeight="1" x14ac:dyDescent="0.45">
      <c r="A2" s="189" t="s">
        <v>115</v>
      </c>
      <c r="B2" s="189"/>
      <c r="C2" s="189"/>
      <c r="D2" s="189"/>
      <c r="E2" s="189"/>
      <c r="F2" s="116"/>
      <c r="G2" s="185"/>
      <c r="H2" s="185"/>
      <c r="I2" s="185"/>
      <c r="J2" s="185"/>
    </row>
    <row r="3" spans="1:11" s="117" customFormat="1" ht="20.25" customHeight="1" x14ac:dyDescent="0.2">
      <c r="A3" s="186" t="s">
        <v>0</v>
      </c>
      <c r="B3" s="187" t="s">
        <v>56</v>
      </c>
      <c r="C3" s="187" t="s">
        <v>93</v>
      </c>
      <c r="D3" s="188" t="s">
        <v>1</v>
      </c>
      <c r="E3" s="188"/>
      <c r="F3" s="116"/>
      <c r="G3" s="116"/>
      <c r="H3" s="116"/>
      <c r="I3" s="116"/>
      <c r="J3" s="116"/>
    </row>
    <row r="4" spans="1:11" s="117" customFormat="1" ht="42" customHeight="1" x14ac:dyDescent="0.2">
      <c r="A4" s="186"/>
      <c r="B4" s="187"/>
      <c r="C4" s="187"/>
      <c r="D4" s="133" t="s">
        <v>2</v>
      </c>
      <c r="E4" s="134" t="s">
        <v>59</v>
      </c>
      <c r="F4" s="116"/>
      <c r="G4" s="116"/>
      <c r="H4" s="116"/>
      <c r="I4" s="116"/>
      <c r="J4" s="116"/>
    </row>
    <row r="5" spans="1:11" s="117" customFormat="1" ht="24.75" customHeight="1" x14ac:dyDescent="0.2">
      <c r="A5" s="120" t="s">
        <v>95</v>
      </c>
      <c r="B5" s="135">
        <f>'6'!B9</f>
        <v>21353</v>
      </c>
      <c r="C5" s="135">
        <f>'6'!C9</f>
        <v>21261</v>
      </c>
      <c r="D5" s="122">
        <f>ROUND(C5/B5*100,1)</f>
        <v>99.6</v>
      </c>
      <c r="E5" s="124">
        <f>C5-B5</f>
        <v>-92</v>
      </c>
      <c r="F5" s="116"/>
      <c r="G5" s="116"/>
      <c r="H5" s="116"/>
      <c r="I5" s="116"/>
      <c r="J5" s="116"/>
    </row>
    <row r="6" spans="1:11" s="117" customFormat="1" ht="24.75" customHeight="1" x14ac:dyDescent="0.2">
      <c r="A6" s="136" t="s">
        <v>125</v>
      </c>
      <c r="B6" s="137">
        <f>'6'!F9</f>
        <v>12139</v>
      </c>
      <c r="C6" s="137">
        <f>'6'!G9</f>
        <v>11657</v>
      </c>
      <c r="D6" s="138">
        <f>ROUND(C6/B6*100,1)</f>
        <v>96</v>
      </c>
      <c r="E6" s="139">
        <f>C6-B6</f>
        <v>-482</v>
      </c>
      <c r="F6" s="116"/>
      <c r="G6" s="116"/>
      <c r="H6" s="116"/>
      <c r="I6" s="116"/>
      <c r="J6" s="116"/>
    </row>
    <row r="7" spans="1:11" s="117" customFormat="1" ht="39.75" customHeight="1" x14ac:dyDescent="0.2">
      <c r="A7" s="120" t="s">
        <v>96</v>
      </c>
      <c r="B7" s="121">
        <f>'6'!J9</f>
        <v>19954</v>
      </c>
      <c r="C7" s="121">
        <f>'6'!K9</f>
        <v>18863</v>
      </c>
      <c r="D7" s="122">
        <f>ROUND(C7/B7*100,1)</f>
        <v>94.5</v>
      </c>
      <c r="E7" s="124">
        <f>C7-B7</f>
        <v>-1091</v>
      </c>
      <c r="F7" s="140">
        <f>B7-B8</f>
        <v>6656</v>
      </c>
      <c r="G7" s="140">
        <f>C7-C8</f>
        <v>6946</v>
      </c>
      <c r="H7" s="116"/>
      <c r="I7" s="116"/>
      <c r="J7" s="116"/>
    </row>
    <row r="8" spans="1:11" s="117" customFormat="1" ht="28.5" customHeight="1" x14ac:dyDescent="0.2">
      <c r="A8" s="120" t="s">
        <v>97</v>
      </c>
      <c r="B8" s="121">
        <f>'6'!N9</f>
        <v>13298</v>
      </c>
      <c r="C8" s="121">
        <f>'6'!O9</f>
        <v>11917</v>
      </c>
      <c r="D8" s="122">
        <f>ROUND(C8/B8*100,1)</f>
        <v>89.6</v>
      </c>
      <c r="E8" s="124">
        <f>C8-B8</f>
        <v>-1381</v>
      </c>
      <c r="F8" s="141"/>
      <c r="G8" s="142"/>
      <c r="H8" s="116"/>
      <c r="I8" s="116"/>
      <c r="J8" s="116"/>
    </row>
    <row r="9" spans="1:11" s="116" customFormat="1" ht="39.75" customHeight="1" x14ac:dyDescent="0.2">
      <c r="A9" s="120" t="s">
        <v>98</v>
      </c>
      <c r="B9" s="144">
        <f>B8/'5'!B7*100</f>
        <v>66.64327954294879</v>
      </c>
      <c r="C9" s="144">
        <f>C8/'5'!C7*100</f>
        <v>63.176589089752419</v>
      </c>
      <c r="D9" s="188" t="s">
        <v>127</v>
      </c>
      <c r="E9" s="188"/>
      <c r="F9" s="141"/>
      <c r="G9" s="142"/>
      <c r="I9" s="145"/>
    </row>
    <row r="10" spans="1:11" s="117" customFormat="1" ht="42" customHeight="1" x14ac:dyDescent="0.2">
      <c r="A10" s="153" t="s">
        <v>99</v>
      </c>
      <c r="B10" s="121">
        <v>6129</v>
      </c>
      <c r="C10" s="121">
        <v>6346</v>
      </c>
      <c r="D10" s="122">
        <f>ROUND(C10/B10*100,1)</f>
        <v>103.5</v>
      </c>
      <c r="E10" s="123">
        <f>C10-B10</f>
        <v>217</v>
      </c>
      <c r="F10" s="116"/>
      <c r="G10" s="116"/>
      <c r="H10" s="116"/>
      <c r="I10" s="116"/>
      <c r="J10" s="116"/>
    </row>
    <row r="11" spans="1:11" s="155" customFormat="1" ht="43.5" customHeight="1" x14ac:dyDescent="0.2">
      <c r="A11" s="154" t="s">
        <v>142</v>
      </c>
      <c r="B11" s="135">
        <v>29</v>
      </c>
      <c r="C11" s="135">
        <v>37</v>
      </c>
      <c r="D11" s="122">
        <f>ROUND(C11/B11*100,1)</f>
        <v>127.6</v>
      </c>
      <c r="E11" s="124">
        <f>C11-B11</f>
        <v>8</v>
      </c>
    </row>
    <row r="12" spans="1:11" s="155" customFormat="1" ht="43.5" customHeight="1" x14ac:dyDescent="0.2">
      <c r="A12" s="136" t="s">
        <v>143</v>
      </c>
      <c r="B12" s="121">
        <v>391</v>
      </c>
      <c r="C12" s="121">
        <v>286</v>
      </c>
      <c r="D12" s="122">
        <f>ROUND(C12/B12*100,1)</f>
        <v>73.099999999999994</v>
      </c>
      <c r="E12" s="124">
        <f>C12-B12</f>
        <v>-105</v>
      </c>
    </row>
    <row r="13" spans="1:11" s="117" customFormat="1" ht="29.25" customHeight="1" x14ac:dyDescent="0.3">
      <c r="A13" s="120" t="s">
        <v>100</v>
      </c>
      <c r="B13" s="121">
        <f>'6'!U9</f>
        <v>2064</v>
      </c>
      <c r="C13" s="121">
        <f>'6'!V9</f>
        <v>2648</v>
      </c>
      <c r="D13" s="122">
        <f t="shared" ref="D13:D21" si="0">ROUND(C13/B13*100,1)</f>
        <v>128.30000000000001</v>
      </c>
      <c r="E13" s="124">
        <f>C13-B13</f>
        <v>584</v>
      </c>
      <c r="F13" s="116"/>
      <c r="G13" s="116"/>
      <c r="H13" s="116"/>
      <c r="I13" s="156"/>
      <c r="J13" s="156"/>
      <c r="K13" s="157"/>
    </row>
    <row r="14" spans="1:11" s="116" customFormat="1" ht="24.75" customHeight="1" x14ac:dyDescent="0.2">
      <c r="A14" s="120" t="s">
        <v>101</v>
      </c>
      <c r="B14" s="121">
        <v>503</v>
      </c>
      <c r="C14" s="121">
        <v>1038</v>
      </c>
      <c r="D14" s="122" t="s">
        <v>144</v>
      </c>
      <c r="E14" s="124">
        <f>C14-B14</f>
        <v>535</v>
      </c>
    </row>
    <row r="15" spans="1:11" s="116" customFormat="1" ht="30" customHeight="1" x14ac:dyDescent="0.2">
      <c r="A15" s="120" t="s">
        <v>102</v>
      </c>
      <c r="B15" s="121">
        <v>44</v>
      </c>
      <c r="C15" s="121">
        <v>100</v>
      </c>
      <c r="D15" s="122" t="s">
        <v>145</v>
      </c>
      <c r="E15" s="124">
        <f t="shared" ref="E15:E21" si="1">C15-B15</f>
        <v>56</v>
      </c>
    </row>
    <row r="16" spans="1:11" s="117" customFormat="1" ht="40.5" customHeight="1" x14ac:dyDescent="0.2">
      <c r="A16" s="120" t="s">
        <v>103</v>
      </c>
      <c r="B16" s="121">
        <f>'6'!AK9</f>
        <v>2447</v>
      </c>
      <c r="C16" s="121">
        <f>'6'!AL9</f>
        <v>2619</v>
      </c>
      <c r="D16" s="122">
        <f t="shared" si="0"/>
        <v>107</v>
      </c>
      <c r="E16" s="124">
        <f t="shared" si="1"/>
        <v>172</v>
      </c>
      <c r="F16" s="116"/>
      <c r="G16" s="116"/>
      <c r="H16" s="116"/>
      <c r="I16" s="116"/>
      <c r="J16" s="116"/>
    </row>
    <row r="17" spans="1:10" s="116" customFormat="1" ht="40.5" customHeight="1" x14ac:dyDescent="0.2">
      <c r="A17" s="120" t="s">
        <v>104</v>
      </c>
      <c r="B17" s="121">
        <f>'6'!Y9</f>
        <v>68224</v>
      </c>
      <c r="C17" s="121">
        <f>'6'!Z9</f>
        <v>69970</v>
      </c>
      <c r="D17" s="122">
        <f t="shared" si="0"/>
        <v>102.6</v>
      </c>
      <c r="E17" s="124">
        <f t="shared" si="1"/>
        <v>1746</v>
      </c>
    </row>
    <row r="18" spans="1:10" s="116" customFormat="1" ht="25.5" customHeight="1" x14ac:dyDescent="0.2">
      <c r="A18" s="120" t="s">
        <v>105</v>
      </c>
      <c r="B18" s="121">
        <v>18606</v>
      </c>
      <c r="C18" s="121">
        <v>18965</v>
      </c>
      <c r="D18" s="122">
        <f t="shared" si="0"/>
        <v>101.9</v>
      </c>
      <c r="E18" s="124">
        <f t="shared" si="1"/>
        <v>359</v>
      </c>
    </row>
    <row r="19" spans="1:10" s="117" customFormat="1" ht="37.5" customHeight="1" x14ac:dyDescent="0.2">
      <c r="A19" s="120" t="s">
        <v>106</v>
      </c>
      <c r="B19" s="121">
        <f>'6'!AO9</f>
        <v>6076</v>
      </c>
      <c r="C19" s="121">
        <f>'6'!AP9</f>
        <v>5966</v>
      </c>
      <c r="D19" s="122">
        <f t="shared" si="0"/>
        <v>98.2</v>
      </c>
      <c r="E19" s="124">
        <f t="shared" si="1"/>
        <v>-110</v>
      </c>
      <c r="F19" s="126"/>
      <c r="G19" s="116"/>
      <c r="H19" s="116"/>
      <c r="I19" s="116"/>
      <c r="J19" s="116"/>
    </row>
    <row r="20" spans="1:10" s="117" customFormat="1" ht="28.5" customHeight="1" x14ac:dyDescent="0.2">
      <c r="A20" s="120" t="s">
        <v>107</v>
      </c>
      <c r="B20" s="135">
        <f>'6'!AS9</f>
        <v>33202</v>
      </c>
      <c r="C20" s="135">
        <f>'6'!AT9</f>
        <v>32443</v>
      </c>
      <c r="D20" s="122">
        <f t="shared" si="0"/>
        <v>97.7</v>
      </c>
      <c r="E20" s="124">
        <f t="shared" si="1"/>
        <v>-759</v>
      </c>
      <c r="F20" s="126"/>
      <c r="G20" s="116"/>
      <c r="H20" s="116"/>
      <c r="I20" s="116"/>
      <c r="J20" s="116"/>
    </row>
    <row r="21" spans="1:10" s="116" customFormat="1" ht="24" customHeight="1" x14ac:dyDescent="0.2">
      <c r="A21" s="136" t="s">
        <v>126</v>
      </c>
      <c r="B21" s="137">
        <v>32160</v>
      </c>
      <c r="C21" s="137">
        <v>31228</v>
      </c>
      <c r="D21" s="143">
        <f t="shared" si="0"/>
        <v>97.1</v>
      </c>
      <c r="E21" s="139">
        <f t="shared" si="1"/>
        <v>-932</v>
      </c>
      <c r="F21" s="126"/>
    </row>
    <row r="22" spans="1:10" s="117" customFormat="1" ht="9" customHeight="1" x14ac:dyDescent="0.2">
      <c r="A22" s="193" t="s">
        <v>55</v>
      </c>
      <c r="B22" s="194"/>
      <c r="C22" s="194"/>
      <c r="D22" s="194"/>
      <c r="E22" s="195"/>
      <c r="F22" s="116"/>
      <c r="G22" s="116"/>
      <c r="H22" s="116"/>
      <c r="I22" s="116"/>
      <c r="J22" s="116"/>
    </row>
    <row r="23" spans="1:10" s="117" customFormat="1" ht="27" customHeight="1" x14ac:dyDescent="0.2">
      <c r="A23" s="196"/>
      <c r="B23" s="197"/>
      <c r="C23" s="197"/>
      <c r="D23" s="197"/>
      <c r="E23" s="198"/>
      <c r="F23" s="116"/>
      <c r="G23" s="116"/>
      <c r="H23" s="116"/>
      <c r="I23" s="116"/>
      <c r="J23" s="116"/>
    </row>
    <row r="24" spans="1:10" s="117" customFormat="1" ht="15.75" customHeight="1" x14ac:dyDescent="0.2">
      <c r="A24" s="186" t="s">
        <v>0</v>
      </c>
      <c r="B24" s="186" t="s">
        <v>122</v>
      </c>
      <c r="C24" s="186" t="s">
        <v>123</v>
      </c>
      <c r="D24" s="199" t="s">
        <v>1</v>
      </c>
      <c r="E24" s="200"/>
      <c r="F24" s="116"/>
      <c r="G24" s="116"/>
      <c r="H24" s="116"/>
      <c r="I24" s="116"/>
      <c r="J24" s="116"/>
    </row>
    <row r="25" spans="1:10" s="117" customFormat="1" ht="39.75" customHeight="1" x14ac:dyDescent="0.2">
      <c r="A25" s="186"/>
      <c r="B25" s="186"/>
      <c r="C25" s="186"/>
      <c r="D25" s="118" t="s">
        <v>2</v>
      </c>
      <c r="E25" s="119" t="s">
        <v>60</v>
      </c>
      <c r="F25" s="116"/>
      <c r="G25" s="116"/>
      <c r="H25" s="116"/>
      <c r="I25" s="116"/>
      <c r="J25" s="116"/>
    </row>
    <row r="26" spans="1:10" s="117" customFormat="1" ht="24" customHeight="1" x14ac:dyDescent="0.2">
      <c r="A26" s="120" t="s">
        <v>108</v>
      </c>
      <c r="B26" s="121">
        <f>'6'!AW9</f>
        <v>7816</v>
      </c>
      <c r="C26" s="121">
        <f>'6'!AX9</f>
        <v>7622</v>
      </c>
      <c r="D26" s="122">
        <f t="shared" ref="D26:D31" si="2">ROUND(C26/B26*100,1)</f>
        <v>97.5</v>
      </c>
      <c r="E26" s="123">
        <f t="shared" ref="E26:E31" si="3">C26-B26</f>
        <v>-194</v>
      </c>
      <c r="F26" s="116"/>
      <c r="G26" s="116"/>
      <c r="H26" s="116"/>
      <c r="I26" s="116"/>
      <c r="J26" s="116"/>
    </row>
    <row r="27" spans="1:10" s="117" customFormat="1" ht="24" customHeight="1" x14ac:dyDescent="0.2">
      <c r="A27" s="120" t="s">
        <v>109</v>
      </c>
      <c r="B27" s="121">
        <f>'6'!BA9</f>
        <v>6439</v>
      </c>
      <c r="C27" s="121">
        <f>'6'!BB9</f>
        <v>6414</v>
      </c>
      <c r="D27" s="122">
        <f t="shared" si="2"/>
        <v>99.6</v>
      </c>
      <c r="E27" s="124">
        <f t="shared" si="3"/>
        <v>-25</v>
      </c>
      <c r="F27" s="116"/>
      <c r="G27" s="116"/>
      <c r="H27" s="116"/>
      <c r="I27" s="116"/>
      <c r="J27" s="116"/>
    </row>
    <row r="28" spans="1:10" s="116" customFormat="1" ht="39" customHeight="1" x14ac:dyDescent="0.2">
      <c r="A28" s="120" t="s">
        <v>124</v>
      </c>
      <c r="B28" s="121">
        <f>'6'!BE9</f>
        <v>2095.63</v>
      </c>
      <c r="C28" s="121">
        <f>'6'!BF9</f>
        <v>2788.64</v>
      </c>
      <c r="D28" s="122">
        <f t="shared" si="2"/>
        <v>133.1</v>
      </c>
      <c r="E28" s="125">
        <f t="shared" si="3"/>
        <v>693.00999999999976</v>
      </c>
      <c r="F28" s="126"/>
    </row>
    <row r="29" spans="1:10" s="116" customFormat="1" ht="26.25" customHeight="1" x14ac:dyDescent="0.2">
      <c r="A29" s="127" t="s">
        <v>110</v>
      </c>
      <c r="B29" s="128">
        <f>'6'!BH9</f>
        <v>3077</v>
      </c>
      <c r="C29" s="128">
        <f>'6'!BI9</f>
        <v>2098</v>
      </c>
      <c r="D29" s="122">
        <f t="shared" si="2"/>
        <v>68.2</v>
      </c>
      <c r="E29" s="129">
        <f t="shared" si="3"/>
        <v>-979</v>
      </c>
      <c r="J29" s="130"/>
    </row>
    <row r="30" spans="1:10" s="116" customFormat="1" ht="39" customHeight="1" x14ac:dyDescent="0.2">
      <c r="A30" s="127" t="s">
        <v>112</v>
      </c>
      <c r="B30" s="128" t="s">
        <v>87</v>
      </c>
      <c r="C30" s="128">
        <f>'6'!BL9</f>
        <v>332</v>
      </c>
      <c r="D30" s="122" t="s">
        <v>87</v>
      </c>
      <c r="E30" s="129" t="s">
        <v>87</v>
      </c>
      <c r="J30" s="130"/>
    </row>
    <row r="31" spans="1:10" s="116" customFormat="1" ht="27" customHeight="1" x14ac:dyDescent="0.2">
      <c r="A31" s="131" t="s">
        <v>111</v>
      </c>
      <c r="B31" s="128">
        <f>'6'!BM9</f>
        <v>5056.47</v>
      </c>
      <c r="C31" s="128">
        <f>'6'!BN9</f>
        <v>5824.93</v>
      </c>
      <c r="D31" s="132">
        <f t="shared" si="2"/>
        <v>115.2</v>
      </c>
      <c r="E31" s="121">
        <f t="shared" si="3"/>
        <v>768.46</v>
      </c>
      <c r="J31" s="130"/>
    </row>
    <row r="32" spans="1:10" s="117" customFormat="1" ht="27" customHeight="1" x14ac:dyDescent="0.2">
      <c r="A32" s="120" t="s">
        <v>113</v>
      </c>
      <c r="B32" s="121">
        <v>3</v>
      </c>
      <c r="C32" s="121">
        <v>4</v>
      </c>
      <c r="D32" s="191">
        <f>C32-B32</f>
        <v>1</v>
      </c>
      <c r="E32" s="192"/>
      <c r="F32" s="116"/>
      <c r="G32" s="116"/>
      <c r="H32" s="116"/>
      <c r="I32" s="116"/>
      <c r="J32" s="116"/>
    </row>
    <row r="33" spans="1:5" ht="18" customHeight="1" x14ac:dyDescent="0.2">
      <c r="A33" s="31"/>
      <c r="B33" s="31"/>
      <c r="C33" s="31"/>
      <c r="D33" s="31"/>
      <c r="E33" s="31"/>
    </row>
    <row r="34" spans="1:5" ht="18.75" x14ac:dyDescent="0.3">
      <c r="B34" s="33"/>
    </row>
  </sheetData>
  <mergeCells count="14">
    <mergeCell ref="A1:E1"/>
    <mergeCell ref="D32:E32"/>
    <mergeCell ref="D9:E9"/>
    <mergeCell ref="A22:E23"/>
    <mergeCell ref="A24:A25"/>
    <mergeCell ref="B24:B25"/>
    <mergeCell ref="C24:C25"/>
    <mergeCell ref="D24:E24"/>
    <mergeCell ref="G2:J2"/>
    <mergeCell ref="A3:A4"/>
    <mergeCell ref="B3:B4"/>
    <mergeCell ref="C3:C4"/>
    <mergeCell ref="D3:E3"/>
    <mergeCell ref="A2:E2"/>
  </mergeCells>
  <printOptions horizontalCentered="1"/>
  <pageMargins left="0.19685039370078741" right="0" top="0.39370078740157483" bottom="0" header="0" footer="0"/>
  <pageSetup paperSize="9" scale="77" orientation="portrait" r:id="rId1"/>
  <headerFooter alignWithMargins="0"/>
  <ignoredErrors>
    <ignoredError sqref="B20:C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7"/>
  <sheetViews>
    <sheetView tabSelected="1" zoomScale="80" zoomScaleNormal="80" zoomScaleSheetLayoutView="78" workbookViewId="0">
      <selection activeCell="A3" sqref="A3:A7"/>
    </sheetView>
  </sheetViews>
  <sheetFormatPr defaultRowHeight="12.75" x14ac:dyDescent="0.2"/>
  <cols>
    <col min="1" max="1" width="24.5703125" style="18" customWidth="1"/>
    <col min="2" max="3" width="8.85546875" style="18" customWidth="1"/>
    <col min="4" max="4" width="6" style="18" customWidth="1"/>
    <col min="5" max="5" width="8.140625" style="18" customWidth="1"/>
    <col min="6" max="6" width="8.85546875" style="18" customWidth="1"/>
    <col min="7" max="7" width="8.28515625" style="18" customWidth="1"/>
    <col min="8" max="8" width="7" style="18" customWidth="1"/>
    <col min="9" max="9" width="8.140625" style="18" customWidth="1"/>
    <col min="10" max="10" width="8.7109375" style="18" customWidth="1"/>
    <col min="11" max="11" width="8.85546875" style="18" customWidth="1"/>
    <col min="12" max="12" width="7.42578125" style="18" customWidth="1"/>
    <col min="13" max="13" width="7" style="18" customWidth="1"/>
    <col min="14" max="14" width="8.28515625" style="18" customWidth="1"/>
    <col min="15" max="15" width="8" style="18" customWidth="1"/>
    <col min="16" max="16" width="8.42578125" style="18" customWidth="1"/>
    <col min="17" max="17" width="8" style="18" customWidth="1"/>
    <col min="18" max="18" width="7.42578125" style="18" customWidth="1"/>
    <col min="19" max="19" width="7" style="18" customWidth="1"/>
    <col min="20" max="20" width="7.140625" style="18" customWidth="1"/>
    <col min="21" max="21" width="7.85546875" style="18" customWidth="1"/>
    <col min="22" max="22" width="7.5703125" style="18" customWidth="1"/>
    <col min="23" max="24" width="7.85546875" style="18" customWidth="1"/>
    <col min="25" max="25" width="10.28515625" style="18" customWidth="1"/>
    <col min="26" max="26" width="10" style="18" customWidth="1"/>
    <col min="27" max="27" width="6.42578125" style="18" customWidth="1"/>
    <col min="28" max="28" width="8.42578125" style="18" customWidth="1"/>
    <col min="29" max="29" width="8.5703125" style="18" customWidth="1"/>
    <col min="30" max="30" width="8.7109375" style="18" customWidth="1"/>
    <col min="31" max="31" width="6.28515625" style="18" customWidth="1"/>
    <col min="32" max="33" width="8.28515625" style="18" customWidth="1"/>
    <col min="34" max="34" width="8.7109375" style="18" customWidth="1"/>
    <col min="35" max="35" width="6.7109375" style="18" customWidth="1"/>
    <col min="36" max="36" width="8.42578125" style="18" customWidth="1"/>
    <col min="37" max="37" width="8" style="18" customWidth="1"/>
    <col min="38" max="38" width="8.42578125" style="18" customWidth="1"/>
    <col min="39" max="39" width="9.140625" style="18" customWidth="1"/>
    <col min="40" max="40" width="6.85546875" style="18" customWidth="1"/>
    <col min="41" max="44" width="7.140625" style="18" customWidth="1"/>
    <col min="45" max="45" width="8.7109375" style="18" customWidth="1"/>
    <col min="46" max="46" width="8.28515625" style="18" customWidth="1"/>
    <col min="47" max="47" width="6.7109375" style="18" customWidth="1"/>
    <col min="48" max="48" width="7.42578125" style="18" customWidth="1"/>
    <col min="49" max="49" width="8.42578125" style="18" customWidth="1"/>
    <col min="50" max="50" width="9" style="18" customWidth="1"/>
    <col min="51" max="51" width="6" style="18" customWidth="1"/>
    <col min="52" max="52" width="8" style="18" customWidth="1"/>
    <col min="53" max="53" width="8.7109375" style="18" customWidth="1"/>
    <col min="54" max="54" width="9" style="18" customWidth="1"/>
    <col min="55" max="55" width="6.42578125" style="18" customWidth="1"/>
    <col min="56" max="56" width="7.85546875" style="18" customWidth="1"/>
    <col min="57" max="58" width="7.140625" style="18" customWidth="1"/>
    <col min="59" max="59" width="7.140625" style="29" customWidth="1"/>
    <col min="60" max="63" width="9.140625" style="18"/>
    <col min="64" max="64" width="9.140625" style="28"/>
    <col min="65" max="66" width="10.7109375" style="18" customWidth="1"/>
    <col min="67" max="67" width="8.42578125" style="18" customWidth="1"/>
    <col min="68" max="68" width="8.5703125" style="18" customWidth="1"/>
    <col min="69" max="16384" width="9.140625" style="1"/>
  </cols>
  <sheetData>
    <row r="1" spans="1:68" s="18" customFormat="1" ht="21.75" customHeight="1" x14ac:dyDescent="0.35">
      <c r="A1" s="222" t="s">
        <v>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95"/>
      <c r="AP1" s="95"/>
      <c r="AQ1" s="95"/>
      <c r="AR1" s="95"/>
      <c r="AS1" s="95"/>
      <c r="AT1" s="95"/>
      <c r="AU1" s="95"/>
      <c r="AW1" s="112"/>
      <c r="AY1" s="112"/>
      <c r="AZ1" s="112"/>
      <c r="BB1" s="96"/>
      <c r="BG1" s="96"/>
      <c r="BL1" s="28"/>
    </row>
    <row r="2" spans="1:68" s="18" customFormat="1" ht="21.75" customHeight="1" x14ac:dyDescent="0.35">
      <c r="A2" s="223" t="s">
        <v>114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96"/>
      <c r="AP2" s="97"/>
      <c r="AQ2" s="96" t="s">
        <v>3</v>
      </c>
      <c r="AR2" s="97"/>
      <c r="AS2" s="97"/>
      <c r="AU2" s="97"/>
      <c r="AV2" s="97"/>
      <c r="AW2" s="16"/>
      <c r="AX2" s="16"/>
      <c r="AY2" s="16"/>
      <c r="AZ2" s="16"/>
      <c r="BA2" s="16"/>
      <c r="BB2" s="96"/>
      <c r="BE2" s="96"/>
      <c r="BG2" s="29"/>
      <c r="BL2" s="28"/>
    </row>
    <row r="3" spans="1:68" ht="17.25" customHeight="1" x14ac:dyDescent="0.2">
      <c r="A3" s="224" t="s">
        <v>80</v>
      </c>
      <c r="B3" s="201" t="s">
        <v>85</v>
      </c>
      <c r="C3" s="201"/>
      <c r="D3" s="201"/>
      <c r="E3" s="201"/>
      <c r="F3" s="201" t="s">
        <v>88</v>
      </c>
      <c r="G3" s="202"/>
      <c r="H3" s="202"/>
      <c r="I3" s="202"/>
      <c r="J3" s="214" t="s">
        <v>4</v>
      </c>
      <c r="K3" s="215"/>
      <c r="L3" s="215"/>
      <c r="M3" s="216"/>
      <c r="N3" s="214" t="s">
        <v>50</v>
      </c>
      <c r="O3" s="215"/>
      <c r="P3" s="215"/>
      <c r="Q3" s="216"/>
      <c r="R3" s="214" t="s">
        <v>83</v>
      </c>
      <c r="S3" s="215"/>
      <c r="T3" s="216"/>
      <c r="U3" s="214" t="s">
        <v>5</v>
      </c>
      <c r="V3" s="215"/>
      <c r="W3" s="215"/>
      <c r="X3" s="216"/>
      <c r="Y3" s="214" t="s">
        <v>120</v>
      </c>
      <c r="Z3" s="215"/>
      <c r="AA3" s="215"/>
      <c r="AB3" s="216"/>
      <c r="AC3" s="234" t="s">
        <v>51</v>
      </c>
      <c r="AD3" s="235"/>
      <c r="AE3" s="235"/>
      <c r="AF3" s="235"/>
      <c r="AG3" s="235"/>
      <c r="AH3" s="235"/>
      <c r="AI3" s="235"/>
      <c r="AJ3" s="233"/>
      <c r="AK3" s="214" t="s">
        <v>6</v>
      </c>
      <c r="AL3" s="215"/>
      <c r="AM3" s="215"/>
      <c r="AN3" s="216"/>
      <c r="AO3" s="236" t="s">
        <v>7</v>
      </c>
      <c r="AP3" s="236"/>
      <c r="AQ3" s="236"/>
      <c r="AR3" s="236"/>
      <c r="AS3" s="201" t="s">
        <v>8</v>
      </c>
      <c r="AT3" s="201"/>
      <c r="AU3" s="201"/>
      <c r="AV3" s="201"/>
      <c r="AW3" s="214" t="s">
        <v>9</v>
      </c>
      <c r="AX3" s="215"/>
      <c r="AY3" s="215"/>
      <c r="AZ3" s="216"/>
      <c r="BA3" s="201" t="s">
        <v>10</v>
      </c>
      <c r="BB3" s="201"/>
      <c r="BC3" s="201"/>
      <c r="BD3" s="201"/>
      <c r="BE3" s="237" t="s">
        <v>119</v>
      </c>
      <c r="BF3" s="238"/>
      <c r="BG3" s="239"/>
      <c r="BH3" s="214" t="s">
        <v>61</v>
      </c>
      <c r="BI3" s="215"/>
      <c r="BJ3" s="215"/>
      <c r="BK3" s="215"/>
      <c r="BL3" s="248"/>
      <c r="BM3" s="201" t="s">
        <v>62</v>
      </c>
      <c r="BN3" s="201"/>
      <c r="BO3" s="201"/>
      <c r="BP3" s="201"/>
    </row>
    <row r="4" spans="1:68" ht="38.25" customHeight="1" x14ac:dyDescent="0.2">
      <c r="A4" s="225"/>
      <c r="B4" s="201"/>
      <c r="C4" s="201"/>
      <c r="D4" s="201"/>
      <c r="E4" s="201"/>
      <c r="F4" s="203" t="s">
        <v>89</v>
      </c>
      <c r="G4" s="204"/>
      <c r="H4" s="204"/>
      <c r="I4" s="205"/>
      <c r="J4" s="203"/>
      <c r="K4" s="217"/>
      <c r="L4" s="217"/>
      <c r="M4" s="218"/>
      <c r="N4" s="203"/>
      <c r="O4" s="217"/>
      <c r="P4" s="217"/>
      <c r="Q4" s="218"/>
      <c r="R4" s="203"/>
      <c r="S4" s="217"/>
      <c r="T4" s="218"/>
      <c r="U4" s="203"/>
      <c r="V4" s="217"/>
      <c r="W4" s="217"/>
      <c r="X4" s="218"/>
      <c r="Y4" s="203"/>
      <c r="Z4" s="217"/>
      <c r="AA4" s="217"/>
      <c r="AB4" s="218"/>
      <c r="AC4" s="233" t="s">
        <v>121</v>
      </c>
      <c r="AD4" s="201"/>
      <c r="AE4" s="201"/>
      <c r="AF4" s="201"/>
      <c r="AG4" s="214" t="s">
        <v>52</v>
      </c>
      <c r="AH4" s="215"/>
      <c r="AI4" s="215"/>
      <c r="AJ4" s="216"/>
      <c r="AK4" s="203"/>
      <c r="AL4" s="217"/>
      <c r="AM4" s="217"/>
      <c r="AN4" s="218"/>
      <c r="AO4" s="236"/>
      <c r="AP4" s="236"/>
      <c r="AQ4" s="236"/>
      <c r="AR4" s="236"/>
      <c r="AS4" s="201"/>
      <c r="AT4" s="201"/>
      <c r="AU4" s="201"/>
      <c r="AV4" s="201"/>
      <c r="AW4" s="203"/>
      <c r="AX4" s="217"/>
      <c r="AY4" s="217"/>
      <c r="AZ4" s="218"/>
      <c r="BA4" s="201"/>
      <c r="BB4" s="201"/>
      <c r="BC4" s="201"/>
      <c r="BD4" s="201"/>
      <c r="BE4" s="240"/>
      <c r="BF4" s="241"/>
      <c r="BG4" s="242"/>
      <c r="BH4" s="219"/>
      <c r="BI4" s="220"/>
      <c r="BJ4" s="220"/>
      <c r="BK4" s="220"/>
      <c r="BL4" s="208"/>
      <c r="BM4" s="201"/>
      <c r="BN4" s="201"/>
      <c r="BO4" s="201"/>
      <c r="BP4" s="201"/>
    </row>
    <row r="5" spans="1:68" ht="33" customHeight="1" x14ac:dyDescent="0.2">
      <c r="A5" s="225"/>
      <c r="B5" s="227"/>
      <c r="C5" s="227"/>
      <c r="D5" s="227"/>
      <c r="E5" s="227"/>
      <c r="F5" s="206"/>
      <c r="G5" s="207"/>
      <c r="H5" s="207"/>
      <c r="I5" s="208"/>
      <c r="J5" s="219"/>
      <c r="K5" s="220"/>
      <c r="L5" s="220"/>
      <c r="M5" s="221"/>
      <c r="N5" s="219"/>
      <c r="O5" s="220"/>
      <c r="P5" s="220"/>
      <c r="Q5" s="221"/>
      <c r="R5" s="219"/>
      <c r="S5" s="220"/>
      <c r="T5" s="221"/>
      <c r="U5" s="219"/>
      <c r="V5" s="220"/>
      <c r="W5" s="220"/>
      <c r="X5" s="221"/>
      <c r="Y5" s="219"/>
      <c r="Z5" s="220"/>
      <c r="AA5" s="220"/>
      <c r="AB5" s="221"/>
      <c r="AC5" s="233"/>
      <c r="AD5" s="201"/>
      <c r="AE5" s="201"/>
      <c r="AF5" s="201"/>
      <c r="AG5" s="219"/>
      <c r="AH5" s="220"/>
      <c r="AI5" s="220"/>
      <c r="AJ5" s="221"/>
      <c r="AK5" s="219"/>
      <c r="AL5" s="220"/>
      <c r="AM5" s="220"/>
      <c r="AN5" s="221"/>
      <c r="AO5" s="236"/>
      <c r="AP5" s="236"/>
      <c r="AQ5" s="236"/>
      <c r="AR5" s="236"/>
      <c r="AS5" s="201"/>
      <c r="AT5" s="201"/>
      <c r="AU5" s="201"/>
      <c r="AV5" s="201"/>
      <c r="AW5" s="219"/>
      <c r="AX5" s="220"/>
      <c r="AY5" s="220"/>
      <c r="AZ5" s="221"/>
      <c r="BA5" s="201"/>
      <c r="BB5" s="201"/>
      <c r="BC5" s="201"/>
      <c r="BD5" s="201"/>
      <c r="BE5" s="243"/>
      <c r="BF5" s="244"/>
      <c r="BG5" s="245"/>
      <c r="BH5" s="234" t="s">
        <v>63</v>
      </c>
      <c r="BI5" s="235"/>
      <c r="BJ5" s="235"/>
      <c r="BK5" s="233"/>
      <c r="BL5" s="158" t="s">
        <v>84</v>
      </c>
      <c r="BM5" s="201"/>
      <c r="BN5" s="201"/>
      <c r="BO5" s="201"/>
      <c r="BP5" s="201"/>
    </row>
    <row r="6" spans="1:68" ht="35.25" customHeight="1" x14ac:dyDescent="0.2">
      <c r="A6" s="225"/>
      <c r="B6" s="213">
        <v>2018</v>
      </c>
      <c r="C6" s="209">
        <v>2019</v>
      </c>
      <c r="D6" s="211" t="s">
        <v>11</v>
      </c>
      <c r="E6" s="211"/>
      <c r="F6" s="213">
        <v>2018</v>
      </c>
      <c r="G6" s="209">
        <v>2019</v>
      </c>
      <c r="H6" s="211" t="s">
        <v>11</v>
      </c>
      <c r="I6" s="211"/>
      <c r="J6" s="213">
        <v>2018</v>
      </c>
      <c r="K6" s="209">
        <v>2019</v>
      </c>
      <c r="L6" s="231" t="s">
        <v>11</v>
      </c>
      <c r="M6" s="232"/>
      <c r="N6" s="213">
        <v>2018</v>
      </c>
      <c r="O6" s="209">
        <v>2019</v>
      </c>
      <c r="P6" s="211" t="s">
        <v>11</v>
      </c>
      <c r="Q6" s="211"/>
      <c r="R6" s="213">
        <v>2018</v>
      </c>
      <c r="S6" s="209">
        <v>2019</v>
      </c>
      <c r="T6" s="229" t="s">
        <v>86</v>
      </c>
      <c r="U6" s="213">
        <v>2018</v>
      </c>
      <c r="V6" s="209">
        <v>2019</v>
      </c>
      <c r="W6" s="228" t="s">
        <v>11</v>
      </c>
      <c r="X6" s="228"/>
      <c r="Y6" s="213">
        <v>2018</v>
      </c>
      <c r="Z6" s="209">
        <v>2019</v>
      </c>
      <c r="AA6" s="211" t="s">
        <v>11</v>
      </c>
      <c r="AB6" s="211"/>
      <c r="AC6" s="213">
        <v>2018</v>
      </c>
      <c r="AD6" s="209">
        <v>2019</v>
      </c>
      <c r="AE6" s="211" t="s">
        <v>11</v>
      </c>
      <c r="AF6" s="211"/>
      <c r="AG6" s="213">
        <v>2018</v>
      </c>
      <c r="AH6" s="209">
        <v>2019</v>
      </c>
      <c r="AI6" s="211" t="s">
        <v>11</v>
      </c>
      <c r="AJ6" s="211"/>
      <c r="AK6" s="213">
        <v>2018</v>
      </c>
      <c r="AL6" s="209">
        <v>2019</v>
      </c>
      <c r="AM6" s="211" t="s">
        <v>11</v>
      </c>
      <c r="AN6" s="211"/>
      <c r="AO6" s="213">
        <v>2018</v>
      </c>
      <c r="AP6" s="209">
        <v>2019</v>
      </c>
      <c r="AQ6" s="211" t="s">
        <v>11</v>
      </c>
      <c r="AR6" s="211"/>
      <c r="AS6" s="211" t="s">
        <v>12</v>
      </c>
      <c r="AT6" s="211"/>
      <c r="AU6" s="211" t="s">
        <v>11</v>
      </c>
      <c r="AV6" s="211"/>
      <c r="AW6" s="213">
        <v>2018</v>
      </c>
      <c r="AX6" s="209">
        <v>2019</v>
      </c>
      <c r="AY6" s="211" t="s">
        <v>11</v>
      </c>
      <c r="AZ6" s="211"/>
      <c r="BA6" s="213">
        <v>2018</v>
      </c>
      <c r="BB6" s="209">
        <v>2019</v>
      </c>
      <c r="BC6" s="211" t="s">
        <v>11</v>
      </c>
      <c r="BD6" s="211"/>
      <c r="BE6" s="213">
        <v>2018</v>
      </c>
      <c r="BF6" s="209">
        <v>2019</v>
      </c>
      <c r="BG6" s="212" t="s">
        <v>2</v>
      </c>
      <c r="BH6" s="213">
        <v>2018</v>
      </c>
      <c r="BI6" s="209">
        <v>2019</v>
      </c>
      <c r="BJ6" s="211" t="s">
        <v>11</v>
      </c>
      <c r="BK6" s="211"/>
      <c r="BL6" s="246">
        <v>2019</v>
      </c>
      <c r="BM6" s="213">
        <v>2018</v>
      </c>
      <c r="BN6" s="209">
        <v>2019</v>
      </c>
      <c r="BO6" s="211" t="s">
        <v>11</v>
      </c>
      <c r="BP6" s="211"/>
    </row>
    <row r="7" spans="1:68" s="3" customFormat="1" ht="18.75" customHeight="1" x14ac:dyDescent="0.2">
      <c r="A7" s="226"/>
      <c r="B7" s="213"/>
      <c r="C7" s="210"/>
      <c r="D7" s="98" t="s">
        <v>2</v>
      </c>
      <c r="E7" s="98" t="s">
        <v>13</v>
      </c>
      <c r="F7" s="213"/>
      <c r="G7" s="210"/>
      <c r="H7" s="98" t="s">
        <v>2</v>
      </c>
      <c r="I7" s="98" t="s">
        <v>13</v>
      </c>
      <c r="J7" s="213"/>
      <c r="K7" s="210"/>
      <c r="L7" s="98" t="s">
        <v>2</v>
      </c>
      <c r="M7" s="98" t="s">
        <v>13</v>
      </c>
      <c r="N7" s="213"/>
      <c r="O7" s="210"/>
      <c r="P7" s="98" t="s">
        <v>2</v>
      </c>
      <c r="Q7" s="98" t="s">
        <v>13</v>
      </c>
      <c r="R7" s="213"/>
      <c r="S7" s="210"/>
      <c r="T7" s="230"/>
      <c r="U7" s="213"/>
      <c r="V7" s="210"/>
      <c r="W7" s="113" t="s">
        <v>2</v>
      </c>
      <c r="X7" s="113" t="s">
        <v>13</v>
      </c>
      <c r="Y7" s="213"/>
      <c r="Z7" s="210"/>
      <c r="AA7" s="98" t="s">
        <v>2</v>
      </c>
      <c r="AB7" s="98" t="s">
        <v>13</v>
      </c>
      <c r="AC7" s="213"/>
      <c r="AD7" s="210"/>
      <c r="AE7" s="98" t="s">
        <v>2</v>
      </c>
      <c r="AF7" s="98" t="s">
        <v>13</v>
      </c>
      <c r="AG7" s="213"/>
      <c r="AH7" s="210"/>
      <c r="AI7" s="98" t="s">
        <v>2</v>
      </c>
      <c r="AJ7" s="98" t="s">
        <v>13</v>
      </c>
      <c r="AK7" s="213"/>
      <c r="AL7" s="210"/>
      <c r="AM7" s="98" t="s">
        <v>2</v>
      </c>
      <c r="AN7" s="98" t="s">
        <v>13</v>
      </c>
      <c r="AO7" s="213"/>
      <c r="AP7" s="210"/>
      <c r="AQ7" s="98" t="s">
        <v>2</v>
      </c>
      <c r="AR7" s="98" t="s">
        <v>13</v>
      </c>
      <c r="AS7" s="102">
        <v>2018</v>
      </c>
      <c r="AT7" s="102">
        <v>2019</v>
      </c>
      <c r="AU7" s="98" t="s">
        <v>2</v>
      </c>
      <c r="AV7" s="98" t="s">
        <v>13</v>
      </c>
      <c r="AW7" s="213"/>
      <c r="AX7" s="210"/>
      <c r="AY7" s="98" t="s">
        <v>2</v>
      </c>
      <c r="AZ7" s="98" t="s">
        <v>13</v>
      </c>
      <c r="BA7" s="213"/>
      <c r="BB7" s="210"/>
      <c r="BC7" s="98" t="s">
        <v>2</v>
      </c>
      <c r="BD7" s="98" t="s">
        <v>13</v>
      </c>
      <c r="BE7" s="213"/>
      <c r="BF7" s="210"/>
      <c r="BG7" s="212"/>
      <c r="BH7" s="213"/>
      <c r="BI7" s="210"/>
      <c r="BJ7" s="98" t="s">
        <v>2</v>
      </c>
      <c r="BK7" s="98" t="s">
        <v>13</v>
      </c>
      <c r="BL7" s="247"/>
      <c r="BM7" s="213"/>
      <c r="BN7" s="210"/>
      <c r="BO7" s="98" t="s">
        <v>2</v>
      </c>
      <c r="BP7" s="115" t="s">
        <v>13</v>
      </c>
    </row>
    <row r="8" spans="1:68" ht="13.5" customHeight="1" x14ac:dyDescent="0.2">
      <c r="A8" s="89" t="s">
        <v>14</v>
      </c>
      <c r="B8" s="89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89">
        <v>13</v>
      </c>
      <c r="O8" s="89">
        <v>14</v>
      </c>
      <c r="P8" s="89">
        <v>15</v>
      </c>
      <c r="Q8" s="89">
        <v>16</v>
      </c>
      <c r="R8" s="89">
        <v>17</v>
      </c>
      <c r="S8" s="89">
        <v>18</v>
      </c>
      <c r="T8" s="89">
        <v>19</v>
      </c>
      <c r="U8" s="89">
        <v>20</v>
      </c>
      <c r="V8" s="89">
        <v>21</v>
      </c>
      <c r="W8" s="89">
        <v>23</v>
      </c>
      <c r="X8" s="89">
        <v>23</v>
      </c>
      <c r="Y8" s="89">
        <v>24</v>
      </c>
      <c r="Z8" s="89">
        <v>25</v>
      </c>
      <c r="AA8" s="89">
        <v>26</v>
      </c>
      <c r="AB8" s="89">
        <v>27</v>
      </c>
      <c r="AC8" s="89">
        <v>28</v>
      </c>
      <c r="AD8" s="89">
        <v>29</v>
      </c>
      <c r="AE8" s="89">
        <v>30</v>
      </c>
      <c r="AF8" s="89">
        <v>31</v>
      </c>
      <c r="AG8" s="89">
        <v>32</v>
      </c>
      <c r="AH8" s="89">
        <v>33</v>
      </c>
      <c r="AI8" s="89">
        <v>34</v>
      </c>
      <c r="AJ8" s="89">
        <v>35</v>
      </c>
      <c r="AK8" s="89">
        <v>36</v>
      </c>
      <c r="AL8" s="89">
        <v>37</v>
      </c>
      <c r="AM8" s="89">
        <v>38</v>
      </c>
      <c r="AN8" s="89">
        <v>39</v>
      </c>
      <c r="AO8" s="89">
        <v>40</v>
      </c>
      <c r="AP8" s="89">
        <v>41</v>
      </c>
      <c r="AQ8" s="89">
        <v>42</v>
      </c>
      <c r="AR8" s="89">
        <v>43</v>
      </c>
      <c r="AS8" s="89">
        <v>44</v>
      </c>
      <c r="AT8" s="89">
        <v>45</v>
      </c>
      <c r="AU8" s="89">
        <v>46</v>
      </c>
      <c r="AV8" s="89">
        <v>47</v>
      </c>
      <c r="AW8" s="89">
        <v>48</v>
      </c>
      <c r="AX8" s="89">
        <v>49</v>
      </c>
      <c r="AY8" s="89">
        <v>50</v>
      </c>
      <c r="AZ8" s="89">
        <v>51</v>
      </c>
      <c r="BA8" s="89">
        <v>52</v>
      </c>
      <c r="BB8" s="89">
        <v>53</v>
      </c>
      <c r="BC8" s="89">
        <v>54</v>
      </c>
      <c r="BD8" s="89">
        <v>55</v>
      </c>
      <c r="BE8" s="89">
        <v>56</v>
      </c>
      <c r="BF8" s="89">
        <v>57</v>
      </c>
      <c r="BG8" s="114">
        <v>58</v>
      </c>
      <c r="BH8" s="89">
        <v>59</v>
      </c>
      <c r="BI8" s="89">
        <v>60</v>
      </c>
      <c r="BJ8" s="89">
        <v>61</v>
      </c>
      <c r="BK8" s="89">
        <v>62</v>
      </c>
      <c r="BL8" s="89">
        <v>63</v>
      </c>
      <c r="BM8" s="89">
        <v>64</v>
      </c>
      <c r="BN8" s="89">
        <v>65</v>
      </c>
      <c r="BO8" s="89">
        <v>66</v>
      </c>
      <c r="BP8" s="89">
        <v>67</v>
      </c>
    </row>
    <row r="9" spans="1:68" s="28" customFormat="1" ht="18" customHeight="1" x14ac:dyDescent="0.2">
      <c r="A9" s="109" t="s">
        <v>57</v>
      </c>
      <c r="B9" s="90">
        <f>SUM(B10:B26)</f>
        <v>21353</v>
      </c>
      <c r="C9" s="90">
        <f>SUM(C10:C26)</f>
        <v>21261</v>
      </c>
      <c r="D9" s="105">
        <f>C9/B9*100</f>
        <v>99.56914719243197</v>
      </c>
      <c r="E9" s="90">
        <f>C9-B9</f>
        <v>-92</v>
      </c>
      <c r="F9" s="90">
        <f>SUM(F10:F26)</f>
        <v>12139</v>
      </c>
      <c r="G9" s="90">
        <f>SUM(G10:G26)</f>
        <v>11657</v>
      </c>
      <c r="H9" s="105">
        <f>G9/F9*100</f>
        <v>96.029326962682262</v>
      </c>
      <c r="I9" s="90">
        <f>G9-F9</f>
        <v>-482</v>
      </c>
      <c r="J9" s="90">
        <f>SUM(J10:J26)</f>
        <v>19954</v>
      </c>
      <c r="K9" s="90">
        <f>SUM(K10:K26)</f>
        <v>18863</v>
      </c>
      <c r="L9" s="105">
        <f>K9/J9*100</f>
        <v>94.532424576526012</v>
      </c>
      <c r="M9" s="90">
        <f>K9-J9</f>
        <v>-1091</v>
      </c>
      <c r="N9" s="159">
        <v>13298</v>
      </c>
      <c r="O9" s="159">
        <v>11917</v>
      </c>
      <c r="P9" s="160">
        <f>O9/N9*100</f>
        <v>89.614979696194922</v>
      </c>
      <c r="Q9" s="159">
        <f>O9-N9</f>
        <v>-1381</v>
      </c>
      <c r="R9" s="105">
        <f>N9/J9*100</f>
        <v>66.64327954294879</v>
      </c>
      <c r="S9" s="105">
        <f>O9/K9*100</f>
        <v>63.176589089752419</v>
      </c>
      <c r="T9" s="105">
        <f>S9-R9</f>
        <v>-3.4666904531963709</v>
      </c>
      <c r="U9" s="90">
        <f>SUM(U10:U26)</f>
        <v>2064</v>
      </c>
      <c r="V9" s="90">
        <f>SUM(V10:V26)</f>
        <v>2648</v>
      </c>
      <c r="W9" s="103">
        <f>V9/U9*100</f>
        <v>128.29457364341087</v>
      </c>
      <c r="X9" s="90">
        <f>V9-U9</f>
        <v>584</v>
      </c>
      <c r="Y9" s="90">
        <f>SUM(Y10:Y26)</f>
        <v>68224</v>
      </c>
      <c r="Z9" s="90">
        <f>SUM(Z10:Z26)</f>
        <v>69970</v>
      </c>
      <c r="AA9" s="103">
        <f>Z9/Y9*100</f>
        <v>102.55921669793622</v>
      </c>
      <c r="AB9" s="90">
        <f>Z9-Y9</f>
        <v>1746</v>
      </c>
      <c r="AC9" s="90">
        <f>SUM(AC10:AC26)</f>
        <v>20941</v>
      </c>
      <c r="AD9" s="90">
        <f>SUM(AD10:AD26)</f>
        <v>20746</v>
      </c>
      <c r="AE9" s="103">
        <f>AD9/AC9*100</f>
        <v>99.068812377632398</v>
      </c>
      <c r="AF9" s="90">
        <f>AD9-AC9</f>
        <v>-195</v>
      </c>
      <c r="AG9" s="90">
        <f>SUM(AG10:AG26)</f>
        <v>20829</v>
      </c>
      <c r="AH9" s="90">
        <f>SUM(AH10:AH26)</f>
        <v>24650</v>
      </c>
      <c r="AI9" s="103">
        <f>AH9/AG9*100</f>
        <v>118.34461568006145</v>
      </c>
      <c r="AJ9" s="90">
        <f>AH9-AG9</f>
        <v>3821</v>
      </c>
      <c r="AK9" s="90">
        <f>SUM(AK10:AK26)</f>
        <v>2447</v>
      </c>
      <c r="AL9" s="90">
        <f>SUM(AL10:AL26)</f>
        <v>2619</v>
      </c>
      <c r="AM9" s="103">
        <f>AL9/AK9*100</f>
        <v>107.02901512055578</v>
      </c>
      <c r="AN9" s="90">
        <f>AL9-AK9</f>
        <v>172</v>
      </c>
      <c r="AO9" s="90">
        <f>SUM(AO10:AO26)</f>
        <v>6076</v>
      </c>
      <c r="AP9" s="90">
        <f>SUM(AP10:AP26)</f>
        <v>5966</v>
      </c>
      <c r="AQ9" s="99">
        <f>AP9/AO9*100</f>
        <v>98.189598420013169</v>
      </c>
      <c r="AR9" s="100">
        <f>AP9-AO9</f>
        <v>-110</v>
      </c>
      <c r="AS9" s="90">
        <f>SUM(AS10:AS26)</f>
        <v>33202</v>
      </c>
      <c r="AT9" s="90">
        <f>SUM(AT10:AT26)</f>
        <v>32443</v>
      </c>
      <c r="AU9" s="103">
        <f>AT9/AS9*100</f>
        <v>97.713993132943799</v>
      </c>
      <c r="AV9" s="90">
        <f>AT9-AS9</f>
        <v>-759</v>
      </c>
      <c r="AW9" s="90">
        <f>SUM(AW10:AW26)</f>
        <v>7816</v>
      </c>
      <c r="AX9" s="90">
        <f>SUM(AX10:AX26)</f>
        <v>7622</v>
      </c>
      <c r="AY9" s="103">
        <f>AX9/AW9*100</f>
        <v>97.517911975434998</v>
      </c>
      <c r="AZ9" s="90">
        <f>AX9-AW9</f>
        <v>-194</v>
      </c>
      <c r="BA9" s="90">
        <f>SUM(BA10:BA26)</f>
        <v>6439</v>
      </c>
      <c r="BB9" s="90">
        <f>SUM(BB10:BB26)</f>
        <v>6414</v>
      </c>
      <c r="BC9" s="103">
        <f>BB9/BA9*100</f>
        <v>99.611740953564222</v>
      </c>
      <c r="BD9" s="90">
        <f>BB9-BA9</f>
        <v>-25</v>
      </c>
      <c r="BE9" s="90">
        <v>2095.63</v>
      </c>
      <c r="BF9" s="90">
        <v>2788.64</v>
      </c>
      <c r="BG9" s="105">
        <f>BF9/BE9*100</f>
        <v>133.0692918120088</v>
      </c>
      <c r="BH9" s="90">
        <f>SUM(BH10:BH26)</f>
        <v>3077</v>
      </c>
      <c r="BI9" s="90">
        <f>SUM(BI10:BI26)</f>
        <v>2098</v>
      </c>
      <c r="BJ9" s="103">
        <f>BI9/BH9*100</f>
        <v>68.183295417614559</v>
      </c>
      <c r="BK9" s="90">
        <f>BI9-BH9</f>
        <v>-979</v>
      </c>
      <c r="BL9" s="90">
        <f>SUM(BL10:BL26)</f>
        <v>332</v>
      </c>
      <c r="BM9" s="90">
        <v>5056.47</v>
      </c>
      <c r="BN9" s="90">
        <v>5824.93</v>
      </c>
      <c r="BO9" s="103">
        <f>BN9/BM9*100</f>
        <v>115.19755877123765</v>
      </c>
      <c r="BP9" s="90">
        <f>BN9-BM9</f>
        <v>768.46</v>
      </c>
    </row>
    <row r="10" spans="1:68" s="22" customFormat="1" ht="18" customHeight="1" x14ac:dyDescent="0.25">
      <c r="A10" s="110" t="s">
        <v>79</v>
      </c>
      <c r="B10" s="92">
        <v>1348</v>
      </c>
      <c r="C10" s="91">
        <v>1273</v>
      </c>
      <c r="D10" s="106">
        <f t="shared" ref="D10:D26" si="0">C10/B10*100</f>
        <v>94.436201780415431</v>
      </c>
      <c r="E10" s="92">
        <f t="shared" ref="E10:E26" si="1">C10-B10</f>
        <v>-75</v>
      </c>
      <c r="F10" s="92">
        <v>772</v>
      </c>
      <c r="G10" s="92">
        <v>666</v>
      </c>
      <c r="H10" s="106">
        <f t="shared" ref="H10:H26" si="2">G10/F10*100</f>
        <v>86.269430051813472</v>
      </c>
      <c r="I10" s="92">
        <f t="shared" ref="I10:I26" si="3">G10-F10</f>
        <v>-106</v>
      </c>
      <c r="J10" s="92">
        <v>745</v>
      </c>
      <c r="K10" s="92">
        <v>680</v>
      </c>
      <c r="L10" s="106">
        <f t="shared" ref="L10:L26" si="4">K10/J10*100</f>
        <v>91.275167785234899</v>
      </c>
      <c r="M10" s="92">
        <f t="shared" ref="M10:M26" si="5">K10-J10</f>
        <v>-65</v>
      </c>
      <c r="N10" s="92">
        <v>405</v>
      </c>
      <c r="O10" s="92">
        <v>333</v>
      </c>
      <c r="P10" s="106">
        <f t="shared" ref="P10:P26" si="6">O10/N10*100</f>
        <v>82.222222222222214</v>
      </c>
      <c r="Q10" s="92">
        <f t="shared" ref="Q10:Q26" si="7">O10-N10</f>
        <v>-72</v>
      </c>
      <c r="R10" s="106">
        <f t="shared" ref="R10:R26" si="8">N10/J10*100</f>
        <v>54.36241610738255</v>
      </c>
      <c r="S10" s="106">
        <f t="shared" ref="S10:S26" si="9">O10/K10*100</f>
        <v>48.970588235294116</v>
      </c>
      <c r="T10" s="106">
        <f t="shared" ref="T10:T26" si="10">S10-R10</f>
        <v>-5.3918278720884345</v>
      </c>
      <c r="U10" s="92">
        <v>145</v>
      </c>
      <c r="V10" s="92">
        <v>165</v>
      </c>
      <c r="W10" s="104">
        <f t="shared" ref="W10:W26" si="11">V10/U10*100</f>
        <v>113.79310344827587</v>
      </c>
      <c r="X10" s="92">
        <f t="shared" ref="X10:X26" si="12">V10-U10</f>
        <v>20</v>
      </c>
      <c r="Y10" s="92">
        <v>3601</v>
      </c>
      <c r="Z10" s="92">
        <v>3637</v>
      </c>
      <c r="AA10" s="104">
        <f t="shared" ref="AA10:AA26" si="13">Z10/Y10*100</f>
        <v>100.9997222993613</v>
      </c>
      <c r="AB10" s="92">
        <f t="shared" ref="AB10:AB26" si="14">Z10-Y10</f>
        <v>36</v>
      </c>
      <c r="AC10" s="92">
        <v>1305</v>
      </c>
      <c r="AD10" s="92">
        <v>1232</v>
      </c>
      <c r="AE10" s="104">
        <f t="shared" ref="AE10:AE26" si="15">AD10/AC10*100</f>
        <v>94.406130268199234</v>
      </c>
      <c r="AF10" s="92">
        <f t="shared" ref="AF10:AF26" si="16">AD10-AC10</f>
        <v>-73</v>
      </c>
      <c r="AG10" s="92">
        <v>1020</v>
      </c>
      <c r="AH10" s="91">
        <v>1541</v>
      </c>
      <c r="AI10" s="104">
        <f t="shared" ref="AI10:AI26" si="17">AH10/AG10*100</f>
        <v>151.07843137254901</v>
      </c>
      <c r="AJ10" s="92">
        <f t="shared" ref="AJ10:AJ26" si="18">AH10-AG10</f>
        <v>521</v>
      </c>
      <c r="AK10" s="92">
        <v>206</v>
      </c>
      <c r="AL10" s="92">
        <v>266</v>
      </c>
      <c r="AM10" s="104">
        <f t="shared" ref="AM10:AM26" si="19">AL10/AK10*100</f>
        <v>129.12621359223303</v>
      </c>
      <c r="AN10" s="92">
        <f t="shared" ref="AN10:AN26" si="20">AL10-AK10</f>
        <v>60</v>
      </c>
      <c r="AO10" s="93">
        <v>217</v>
      </c>
      <c r="AP10" s="93">
        <v>226</v>
      </c>
      <c r="AQ10" s="101">
        <f t="shared" ref="AQ10:AQ26" si="21">AP10/AO10*100</f>
        <v>104.14746543778801</v>
      </c>
      <c r="AR10" s="93">
        <f t="shared" ref="AR10:AR26" si="22">AP10-AO10</f>
        <v>9</v>
      </c>
      <c r="AS10" s="94">
        <v>946</v>
      </c>
      <c r="AT10" s="92">
        <v>947</v>
      </c>
      <c r="AU10" s="104">
        <f t="shared" ref="AU10:AU26" si="23">AT10/AS10*100</f>
        <v>100.10570824524312</v>
      </c>
      <c r="AV10" s="92">
        <f t="shared" ref="AV10:AV26" si="24">AT10-AS10</f>
        <v>1</v>
      </c>
      <c r="AW10" s="92">
        <v>560</v>
      </c>
      <c r="AX10" s="92">
        <v>464</v>
      </c>
      <c r="AY10" s="104">
        <f t="shared" ref="AY10:AY26" si="25">AX10/AW10*100</f>
        <v>82.857142857142861</v>
      </c>
      <c r="AZ10" s="92">
        <f t="shared" ref="AZ10:AZ26" si="26">AX10-AW10</f>
        <v>-96</v>
      </c>
      <c r="BA10" s="92">
        <v>418</v>
      </c>
      <c r="BB10" s="92">
        <v>392</v>
      </c>
      <c r="BC10" s="104">
        <f t="shared" ref="BC10:BC26" si="27">BB10/BA10*100</f>
        <v>93.779904306220089</v>
      </c>
      <c r="BD10" s="92">
        <f t="shared" ref="BD10:BD26" si="28">BB10-BA10</f>
        <v>-26</v>
      </c>
      <c r="BE10" s="91">
        <v>2019.1836734693877</v>
      </c>
      <c r="BF10" s="92">
        <v>2592.6436781609195</v>
      </c>
      <c r="BG10" s="106">
        <f t="shared" ref="BG10:BG26" si="29">BF10/BE10*100</f>
        <v>128.40058644621496</v>
      </c>
      <c r="BH10" s="92">
        <v>138</v>
      </c>
      <c r="BI10" s="92">
        <v>113</v>
      </c>
      <c r="BJ10" s="104">
        <f t="shared" ref="BJ10:BJ26" si="30">BI10/BH10*100</f>
        <v>81.884057971014485</v>
      </c>
      <c r="BK10" s="92">
        <f t="shared" ref="BK10:BK26" si="31">BI10-BH10</f>
        <v>-25</v>
      </c>
      <c r="BL10" s="92">
        <v>5</v>
      </c>
      <c r="BM10" s="92">
        <v>4373.5600000000004</v>
      </c>
      <c r="BN10" s="92">
        <v>5101.12</v>
      </c>
      <c r="BO10" s="104">
        <f t="shared" ref="BO10:BO26" si="32">BN10/BM10*100</f>
        <v>116.63541828624734</v>
      </c>
      <c r="BP10" s="92">
        <f t="shared" ref="BP10:BP26" si="33">BN10-BM10</f>
        <v>727.55999999999949</v>
      </c>
    </row>
    <row r="11" spans="1:68" s="22" customFormat="1" ht="18" customHeight="1" x14ac:dyDescent="0.25">
      <c r="A11" s="110" t="s">
        <v>78</v>
      </c>
      <c r="B11" s="92">
        <v>1398</v>
      </c>
      <c r="C11" s="91">
        <v>1328</v>
      </c>
      <c r="D11" s="106">
        <f t="shared" si="0"/>
        <v>94.9928469241774</v>
      </c>
      <c r="E11" s="92">
        <f t="shared" si="1"/>
        <v>-70</v>
      </c>
      <c r="F11" s="92">
        <v>753</v>
      </c>
      <c r="G11" s="92">
        <v>714</v>
      </c>
      <c r="H11" s="106">
        <f t="shared" si="2"/>
        <v>94.820717131474112</v>
      </c>
      <c r="I11" s="92">
        <f t="shared" si="3"/>
        <v>-39</v>
      </c>
      <c r="J11" s="92">
        <v>1157</v>
      </c>
      <c r="K11" s="92">
        <v>1047</v>
      </c>
      <c r="L11" s="106">
        <f t="shared" si="4"/>
        <v>90.492653414001737</v>
      </c>
      <c r="M11" s="92">
        <f t="shared" si="5"/>
        <v>-110</v>
      </c>
      <c r="N11" s="92">
        <v>792</v>
      </c>
      <c r="O11" s="92">
        <v>707</v>
      </c>
      <c r="P11" s="106">
        <f t="shared" si="6"/>
        <v>89.267676767676761</v>
      </c>
      <c r="Q11" s="92">
        <f t="shared" si="7"/>
        <v>-85</v>
      </c>
      <c r="R11" s="106">
        <f t="shared" si="8"/>
        <v>68.452895419187556</v>
      </c>
      <c r="S11" s="106">
        <f t="shared" si="9"/>
        <v>67.526265520534849</v>
      </c>
      <c r="T11" s="106">
        <f t="shared" si="10"/>
        <v>-0.92662989865270617</v>
      </c>
      <c r="U11" s="92">
        <v>122</v>
      </c>
      <c r="V11" s="92">
        <v>145</v>
      </c>
      <c r="W11" s="104">
        <f t="shared" si="11"/>
        <v>118.85245901639345</v>
      </c>
      <c r="X11" s="92">
        <f t="shared" si="12"/>
        <v>23</v>
      </c>
      <c r="Y11" s="92">
        <v>4605</v>
      </c>
      <c r="Z11" s="92">
        <v>4170</v>
      </c>
      <c r="AA11" s="104">
        <f t="shared" si="13"/>
        <v>90.553745928338756</v>
      </c>
      <c r="AB11" s="92">
        <f t="shared" si="14"/>
        <v>-435</v>
      </c>
      <c r="AC11" s="92">
        <v>1373</v>
      </c>
      <c r="AD11" s="92">
        <v>1280</v>
      </c>
      <c r="AE11" s="104">
        <f t="shared" si="15"/>
        <v>93.226511289147851</v>
      </c>
      <c r="AF11" s="92">
        <f t="shared" si="16"/>
        <v>-93</v>
      </c>
      <c r="AG11" s="92">
        <v>1261</v>
      </c>
      <c r="AH11" s="91">
        <v>1386</v>
      </c>
      <c r="AI11" s="104">
        <f t="shared" si="17"/>
        <v>109.91276764472642</v>
      </c>
      <c r="AJ11" s="92">
        <f t="shared" si="18"/>
        <v>125</v>
      </c>
      <c r="AK11" s="92">
        <v>159</v>
      </c>
      <c r="AL11" s="92">
        <v>169</v>
      </c>
      <c r="AM11" s="104">
        <f t="shared" si="19"/>
        <v>106.28930817610063</v>
      </c>
      <c r="AN11" s="92">
        <f t="shared" si="20"/>
        <v>10</v>
      </c>
      <c r="AO11" s="93">
        <v>328</v>
      </c>
      <c r="AP11" s="93">
        <v>288</v>
      </c>
      <c r="AQ11" s="101">
        <f t="shared" si="21"/>
        <v>87.804878048780495</v>
      </c>
      <c r="AR11" s="93">
        <f t="shared" si="22"/>
        <v>-40</v>
      </c>
      <c r="AS11" s="94">
        <v>1455</v>
      </c>
      <c r="AT11" s="92">
        <v>1257</v>
      </c>
      <c r="AU11" s="104">
        <f t="shared" si="23"/>
        <v>86.391752577319593</v>
      </c>
      <c r="AV11" s="92">
        <f t="shared" si="24"/>
        <v>-198</v>
      </c>
      <c r="AW11" s="92">
        <v>589</v>
      </c>
      <c r="AX11" s="92">
        <v>545</v>
      </c>
      <c r="AY11" s="104">
        <f t="shared" si="25"/>
        <v>92.529711375212216</v>
      </c>
      <c r="AZ11" s="92">
        <f t="shared" si="26"/>
        <v>-44</v>
      </c>
      <c r="BA11" s="92">
        <v>506</v>
      </c>
      <c r="BB11" s="92">
        <v>473</v>
      </c>
      <c r="BC11" s="104">
        <f t="shared" si="27"/>
        <v>93.478260869565219</v>
      </c>
      <c r="BD11" s="92">
        <f t="shared" si="28"/>
        <v>-33</v>
      </c>
      <c r="BE11" s="91">
        <v>1944.2622950819673</v>
      </c>
      <c r="BF11" s="92">
        <v>2518.1274900398407</v>
      </c>
      <c r="BG11" s="106">
        <f t="shared" si="29"/>
        <v>129.51583211840665</v>
      </c>
      <c r="BH11" s="92">
        <v>155</v>
      </c>
      <c r="BI11" s="92">
        <v>80</v>
      </c>
      <c r="BJ11" s="104">
        <f t="shared" si="30"/>
        <v>51.612903225806448</v>
      </c>
      <c r="BK11" s="92">
        <f t="shared" si="31"/>
        <v>-75</v>
      </c>
      <c r="BL11" s="92">
        <v>18</v>
      </c>
      <c r="BM11" s="92">
        <v>4005.13</v>
      </c>
      <c r="BN11" s="92">
        <v>4352.16</v>
      </c>
      <c r="BO11" s="104">
        <f t="shared" si="32"/>
        <v>108.66463760227506</v>
      </c>
      <c r="BP11" s="92">
        <f t="shared" si="33"/>
        <v>347.02999999999975</v>
      </c>
    </row>
    <row r="12" spans="1:68" s="22" customFormat="1" ht="18" customHeight="1" x14ac:dyDescent="0.25">
      <c r="A12" s="110" t="s">
        <v>77</v>
      </c>
      <c r="B12" s="92">
        <v>1241</v>
      </c>
      <c r="C12" s="91">
        <v>1153</v>
      </c>
      <c r="D12" s="106">
        <f t="shared" si="0"/>
        <v>92.908944399677679</v>
      </c>
      <c r="E12" s="92">
        <f t="shared" si="1"/>
        <v>-88</v>
      </c>
      <c r="F12" s="92">
        <v>739</v>
      </c>
      <c r="G12" s="92">
        <v>590</v>
      </c>
      <c r="H12" s="106">
        <f t="shared" si="2"/>
        <v>79.837618403247632</v>
      </c>
      <c r="I12" s="92">
        <f t="shared" si="3"/>
        <v>-149</v>
      </c>
      <c r="J12" s="92">
        <v>1316</v>
      </c>
      <c r="K12" s="92">
        <v>1257</v>
      </c>
      <c r="L12" s="106">
        <f t="shared" si="4"/>
        <v>95.516717325227958</v>
      </c>
      <c r="M12" s="92">
        <f t="shared" si="5"/>
        <v>-59</v>
      </c>
      <c r="N12" s="92">
        <v>903</v>
      </c>
      <c r="O12" s="92">
        <v>821</v>
      </c>
      <c r="P12" s="106">
        <f t="shared" si="6"/>
        <v>90.91915836101883</v>
      </c>
      <c r="Q12" s="92">
        <f t="shared" si="7"/>
        <v>-82</v>
      </c>
      <c r="R12" s="106">
        <f t="shared" si="8"/>
        <v>68.61702127659575</v>
      </c>
      <c r="S12" s="106">
        <f t="shared" si="9"/>
        <v>65.314240254574386</v>
      </c>
      <c r="T12" s="106">
        <f t="shared" si="10"/>
        <v>-3.3027810220213638</v>
      </c>
      <c r="U12" s="92">
        <v>109</v>
      </c>
      <c r="V12" s="92">
        <v>160</v>
      </c>
      <c r="W12" s="104">
        <f t="shared" si="11"/>
        <v>146.78899082568807</v>
      </c>
      <c r="X12" s="92">
        <f t="shared" si="12"/>
        <v>51</v>
      </c>
      <c r="Y12" s="92">
        <v>4845</v>
      </c>
      <c r="Z12" s="92">
        <v>4511</v>
      </c>
      <c r="AA12" s="104">
        <f t="shared" si="13"/>
        <v>93.106295149638811</v>
      </c>
      <c r="AB12" s="92">
        <f t="shared" si="14"/>
        <v>-334</v>
      </c>
      <c r="AC12" s="92">
        <v>1216</v>
      </c>
      <c r="AD12" s="92">
        <v>1132</v>
      </c>
      <c r="AE12" s="104">
        <f t="shared" si="15"/>
        <v>93.092105263157904</v>
      </c>
      <c r="AF12" s="92">
        <f t="shared" si="16"/>
        <v>-84</v>
      </c>
      <c r="AG12" s="92">
        <v>1731</v>
      </c>
      <c r="AH12" s="91">
        <v>1769</v>
      </c>
      <c r="AI12" s="104">
        <f t="shared" si="17"/>
        <v>102.19526285384171</v>
      </c>
      <c r="AJ12" s="92">
        <f t="shared" si="18"/>
        <v>38</v>
      </c>
      <c r="AK12" s="92">
        <v>352</v>
      </c>
      <c r="AL12" s="92">
        <v>407</v>
      </c>
      <c r="AM12" s="104">
        <f t="shared" si="19"/>
        <v>115.625</v>
      </c>
      <c r="AN12" s="92">
        <f t="shared" si="20"/>
        <v>55</v>
      </c>
      <c r="AO12" s="93">
        <v>290</v>
      </c>
      <c r="AP12" s="93">
        <v>269</v>
      </c>
      <c r="AQ12" s="101">
        <f t="shared" si="21"/>
        <v>92.758620689655174</v>
      </c>
      <c r="AR12" s="93">
        <f t="shared" si="22"/>
        <v>-21</v>
      </c>
      <c r="AS12" s="94">
        <v>1395</v>
      </c>
      <c r="AT12" s="92">
        <v>1398</v>
      </c>
      <c r="AU12" s="104">
        <f t="shared" si="23"/>
        <v>100.21505376344086</v>
      </c>
      <c r="AV12" s="92">
        <f t="shared" si="24"/>
        <v>3</v>
      </c>
      <c r="AW12" s="92">
        <v>409</v>
      </c>
      <c r="AX12" s="92">
        <v>372</v>
      </c>
      <c r="AY12" s="104">
        <f t="shared" si="25"/>
        <v>90.953545232273839</v>
      </c>
      <c r="AZ12" s="92">
        <f t="shared" si="26"/>
        <v>-37</v>
      </c>
      <c r="BA12" s="92">
        <v>360</v>
      </c>
      <c r="BB12" s="92">
        <v>314</v>
      </c>
      <c r="BC12" s="104">
        <f t="shared" si="27"/>
        <v>87.222222222222229</v>
      </c>
      <c r="BD12" s="92">
        <f t="shared" si="28"/>
        <v>-46</v>
      </c>
      <c r="BE12" s="91">
        <v>1942.2885572139303</v>
      </c>
      <c r="BF12" s="92">
        <v>2708.5227272727275</v>
      </c>
      <c r="BG12" s="106">
        <f t="shared" si="29"/>
        <v>139.45006869411327</v>
      </c>
      <c r="BH12" s="92">
        <v>39</v>
      </c>
      <c r="BI12" s="92">
        <v>28</v>
      </c>
      <c r="BJ12" s="104">
        <f t="shared" si="30"/>
        <v>71.794871794871796</v>
      </c>
      <c r="BK12" s="92">
        <f t="shared" si="31"/>
        <v>-11</v>
      </c>
      <c r="BL12" s="92">
        <v>10</v>
      </c>
      <c r="BM12" s="92">
        <v>4255.6400000000003</v>
      </c>
      <c r="BN12" s="92">
        <v>4975.1099999999997</v>
      </c>
      <c r="BO12" s="104">
        <f t="shared" si="32"/>
        <v>116.90627026722184</v>
      </c>
      <c r="BP12" s="92">
        <f t="shared" si="33"/>
        <v>719.46999999999935</v>
      </c>
    </row>
    <row r="13" spans="1:68" s="23" customFormat="1" ht="18" customHeight="1" x14ac:dyDescent="0.25">
      <c r="A13" s="110" t="s">
        <v>76</v>
      </c>
      <c r="B13" s="92">
        <v>1851</v>
      </c>
      <c r="C13" s="91">
        <v>1881</v>
      </c>
      <c r="D13" s="106">
        <f t="shared" si="0"/>
        <v>101.62074554294975</v>
      </c>
      <c r="E13" s="92">
        <f t="shared" si="1"/>
        <v>30</v>
      </c>
      <c r="F13" s="92">
        <v>866</v>
      </c>
      <c r="G13" s="92">
        <v>972</v>
      </c>
      <c r="H13" s="106">
        <f t="shared" si="2"/>
        <v>112.24018475750577</v>
      </c>
      <c r="I13" s="92">
        <f t="shared" si="3"/>
        <v>106</v>
      </c>
      <c r="J13" s="92">
        <v>1465</v>
      </c>
      <c r="K13" s="92">
        <v>1546</v>
      </c>
      <c r="L13" s="106">
        <f t="shared" si="4"/>
        <v>105.52901023890784</v>
      </c>
      <c r="M13" s="92">
        <f t="shared" si="5"/>
        <v>81</v>
      </c>
      <c r="N13" s="92">
        <v>759</v>
      </c>
      <c r="O13" s="92">
        <v>802</v>
      </c>
      <c r="P13" s="106">
        <f t="shared" si="6"/>
        <v>105.66534914361002</v>
      </c>
      <c r="Q13" s="92">
        <f t="shared" si="7"/>
        <v>43</v>
      </c>
      <c r="R13" s="106">
        <f t="shared" si="8"/>
        <v>51.808873720136518</v>
      </c>
      <c r="S13" s="106">
        <f t="shared" si="9"/>
        <v>51.875808538163007</v>
      </c>
      <c r="T13" s="106">
        <f t="shared" si="10"/>
        <v>6.693481802648904E-2</v>
      </c>
      <c r="U13" s="92">
        <v>122</v>
      </c>
      <c r="V13" s="92">
        <v>245</v>
      </c>
      <c r="W13" s="104">
        <f t="shared" si="11"/>
        <v>200.81967213114754</v>
      </c>
      <c r="X13" s="92">
        <f t="shared" si="12"/>
        <v>123</v>
      </c>
      <c r="Y13" s="92">
        <v>3831</v>
      </c>
      <c r="Z13" s="92">
        <v>4184</v>
      </c>
      <c r="AA13" s="104">
        <f t="shared" si="13"/>
        <v>109.21430435917515</v>
      </c>
      <c r="AB13" s="92">
        <f t="shared" si="14"/>
        <v>353</v>
      </c>
      <c r="AC13" s="92">
        <v>1821</v>
      </c>
      <c r="AD13" s="92">
        <v>1845</v>
      </c>
      <c r="AE13" s="104">
        <f t="shared" si="15"/>
        <v>101.31795716639209</v>
      </c>
      <c r="AF13" s="92">
        <f t="shared" si="16"/>
        <v>24</v>
      </c>
      <c r="AG13" s="92">
        <v>858</v>
      </c>
      <c r="AH13" s="91">
        <v>967</v>
      </c>
      <c r="AI13" s="104">
        <f t="shared" si="17"/>
        <v>112.7039627039627</v>
      </c>
      <c r="AJ13" s="92">
        <f t="shared" si="18"/>
        <v>109</v>
      </c>
      <c r="AK13" s="92">
        <v>187</v>
      </c>
      <c r="AL13" s="92">
        <v>186</v>
      </c>
      <c r="AM13" s="104">
        <f t="shared" si="19"/>
        <v>99.465240641711233</v>
      </c>
      <c r="AN13" s="92">
        <f t="shared" si="20"/>
        <v>-1</v>
      </c>
      <c r="AO13" s="93">
        <v>282</v>
      </c>
      <c r="AP13" s="93">
        <v>301</v>
      </c>
      <c r="AQ13" s="101">
        <f t="shared" si="21"/>
        <v>106.73758865248226</v>
      </c>
      <c r="AR13" s="93">
        <f t="shared" si="22"/>
        <v>19</v>
      </c>
      <c r="AS13" s="94">
        <v>1515</v>
      </c>
      <c r="AT13" s="92">
        <v>1562</v>
      </c>
      <c r="AU13" s="104">
        <f t="shared" si="23"/>
        <v>103.1023102310231</v>
      </c>
      <c r="AV13" s="92">
        <f t="shared" si="24"/>
        <v>47</v>
      </c>
      <c r="AW13" s="92">
        <v>521</v>
      </c>
      <c r="AX13" s="92">
        <v>622</v>
      </c>
      <c r="AY13" s="104">
        <f t="shared" si="25"/>
        <v>119.38579654510558</v>
      </c>
      <c r="AZ13" s="92">
        <f t="shared" si="26"/>
        <v>101</v>
      </c>
      <c r="BA13" s="92">
        <v>453</v>
      </c>
      <c r="BB13" s="92">
        <v>569</v>
      </c>
      <c r="BC13" s="104">
        <f t="shared" si="27"/>
        <v>125.60706401766004</v>
      </c>
      <c r="BD13" s="92">
        <f t="shared" si="28"/>
        <v>116</v>
      </c>
      <c r="BE13" s="91">
        <v>2073.6616702355459</v>
      </c>
      <c r="BF13" s="92">
        <v>2805.6291390728475</v>
      </c>
      <c r="BG13" s="106">
        <f t="shared" si="29"/>
        <v>135.29830730555761</v>
      </c>
      <c r="BH13" s="92">
        <v>45</v>
      </c>
      <c r="BI13" s="92">
        <v>22</v>
      </c>
      <c r="BJ13" s="104">
        <f t="shared" si="30"/>
        <v>48.888888888888886</v>
      </c>
      <c r="BK13" s="92">
        <f t="shared" si="31"/>
        <v>-23</v>
      </c>
      <c r="BL13" s="92">
        <v>5</v>
      </c>
      <c r="BM13" s="92">
        <v>4563.2</v>
      </c>
      <c r="BN13" s="92">
        <v>4491.59</v>
      </c>
      <c r="BO13" s="104">
        <f t="shared" si="32"/>
        <v>98.43070652173914</v>
      </c>
      <c r="BP13" s="92">
        <f t="shared" si="33"/>
        <v>-71.609999999999673</v>
      </c>
    </row>
    <row r="14" spans="1:68" s="23" customFormat="1" ht="18" customHeight="1" x14ac:dyDescent="0.25">
      <c r="A14" s="110" t="s">
        <v>75</v>
      </c>
      <c r="B14" s="92">
        <v>870</v>
      </c>
      <c r="C14" s="91">
        <v>800</v>
      </c>
      <c r="D14" s="106">
        <f t="shared" si="0"/>
        <v>91.954022988505741</v>
      </c>
      <c r="E14" s="92">
        <f t="shared" si="1"/>
        <v>-70</v>
      </c>
      <c r="F14" s="92">
        <v>496</v>
      </c>
      <c r="G14" s="92">
        <v>429</v>
      </c>
      <c r="H14" s="106">
        <f t="shared" si="2"/>
        <v>86.491935483870961</v>
      </c>
      <c r="I14" s="92">
        <f t="shared" si="3"/>
        <v>-67</v>
      </c>
      <c r="J14" s="92">
        <v>574</v>
      </c>
      <c r="K14" s="92">
        <v>674</v>
      </c>
      <c r="L14" s="106">
        <f t="shared" si="4"/>
        <v>117.42160278745644</v>
      </c>
      <c r="M14" s="92">
        <f t="shared" si="5"/>
        <v>100</v>
      </c>
      <c r="N14" s="92">
        <v>427</v>
      </c>
      <c r="O14" s="92">
        <v>502</v>
      </c>
      <c r="P14" s="106">
        <f t="shared" si="6"/>
        <v>117.56440281030444</v>
      </c>
      <c r="Q14" s="92">
        <f t="shared" si="7"/>
        <v>75</v>
      </c>
      <c r="R14" s="106">
        <f t="shared" si="8"/>
        <v>74.390243902439025</v>
      </c>
      <c r="S14" s="106">
        <f t="shared" si="9"/>
        <v>74.480712166172097</v>
      </c>
      <c r="T14" s="106">
        <f t="shared" si="10"/>
        <v>9.0468263733072263E-2</v>
      </c>
      <c r="U14" s="92">
        <v>74</v>
      </c>
      <c r="V14" s="92">
        <v>92</v>
      </c>
      <c r="W14" s="104">
        <f t="shared" si="11"/>
        <v>124.32432432432432</v>
      </c>
      <c r="X14" s="92">
        <f t="shared" si="12"/>
        <v>18</v>
      </c>
      <c r="Y14" s="92">
        <v>2309</v>
      </c>
      <c r="Z14" s="92">
        <v>2692</v>
      </c>
      <c r="AA14" s="104">
        <f t="shared" si="13"/>
        <v>116.58726721524471</v>
      </c>
      <c r="AB14" s="92">
        <f t="shared" si="14"/>
        <v>383</v>
      </c>
      <c r="AC14" s="92">
        <v>856</v>
      </c>
      <c r="AD14" s="92">
        <v>795</v>
      </c>
      <c r="AE14" s="104">
        <f t="shared" si="15"/>
        <v>92.873831775700936</v>
      </c>
      <c r="AF14" s="92">
        <f t="shared" si="16"/>
        <v>-61</v>
      </c>
      <c r="AG14" s="92">
        <v>582</v>
      </c>
      <c r="AH14" s="91">
        <v>948</v>
      </c>
      <c r="AI14" s="104">
        <f t="shared" si="17"/>
        <v>162.88659793814432</v>
      </c>
      <c r="AJ14" s="92">
        <f t="shared" si="18"/>
        <v>366</v>
      </c>
      <c r="AK14" s="92">
        <v>127</v>
      </c>
      <c r="AL14" s="92">
        <v>135</v>
      </c>
      <c r="AM14" s="104">
        <f t="shared" si="19"/>
        <v>106.29921259842521</v>
      </c>
      <c r="AN14" s="92">
        <f t="shared" si="20"/>
        <v>8</v>
      </c>
      <c r="AO14" s="93">
        <v>137</v>
      </c>
      <c r="AP14" s="93">
        <v>150</v>
      </c>
      <c r="AQ14" s="101">
        <f t="shared" si="21"/>
        <v>109.48905109489051</v>
      </c>
      <c r="AR14" s="93">
        <f t="shared" si="22"/>
        <v>13</v>
      </c>
      <c r="AS14" s="94">
        <v>565</v>
      </c>
      <c r="AT14" s="92">
        <v>685</v>
      </c>
      <c r="AU14" s="104">
        <f t="shared" si="23"/>
        <v>121.23893805309736</v>
      </c>
      <c r="AV14" s="92">
        <f t="shared" si="24"/>
        <v>120</v>
      </c>
      <c r="AW14" s="92">
        <v>401</v>
      </c>
      <c r="AX14" s="92">
        <v>307</v>
      </c>
      <c r="AY14" s="104">
        <f t="shared" si="25"/>
        <v>76.558603491271811</v>
      </c>
      <c r="AZ14" s="92">
        <f t="shared" si="26"/>
        <v>-94</v>
      </c>
      <c r="BA14" s="92">
        <v>341</v>
      </c>
      <c r="BB14" s="92">
        <v>270</v>
      </c>
      <c r="BC14" s="104">
        <f t="shared" si="27"/>
        <v>79.178885630498527</v>
      </c>
      <c r="BD14" s="92">
        <f t="shared" si="28"/>
        <v>-71</v>
      </c>
      <c r="BE14" s="91">
        <v>1880.9782608695652</v>
      </c>
      <c r="BF14" s="92">
        <v>2555.8359621451104</v>
      </c>
      <c r="BG14" s="106">
        <f t="shared" si="29"/>
        <v>135.87801705712229</v>
      </c>
      <c r="BH14" s="92">
        <v>44</v>
      </c>
      <c r="BI14" s="92">
        <v>33</v>
      </c>
      <c r="BJ14" s="104">
        <f t="shared" si="30"/>
        <v>75</v>
      </c>
      <c r="BK14" s="92">
        <f t="shared" si="31"/>
        <v>-11</v>
      </c>
      <c r="BL14" s="92">
        <v>3</v>
      </c>
      <c r="BM14" s="92">
        <v>3846.11</v>
      </c>
      <c r="BN14" s="92">
        <v>4479.04</v>
      </c>
      <c r="BO14" s="104">
        <f t="shared" si="32"/>
        <v>116.45636760259066</v>
      </c>
      <c r="BP14" s="92">
        <f t="shared" si="33"/>
        <v>632.92999999999984</v>
      </c>
    </row>
    <row r="15" spans="1:68" s="23" customFormat="1" ht="18" customHeight="1" x14ac:dyDescent="0.25">
      <c r="A15" s="110" t="s">
        <v>74</v>
      </c>
      <c r="B15" s="92">
        <v>970</v>
      </c>
      <c r="C15" s="91">
        <v>1124</v>
      </c>
      <c r="D15" s="106">
        <f t="shared" si="0"/>
        <v>115.87628865979383</v>
      </c>
      <c r="E15" s="92">
        <f t="shared" si="1"/>
        <v>154</v>
      </c>
      <c r="F15" s="92">
        <v>582</v>
      </c>
      <c r="G15" s="92">
        <v>603</v>
      </c>
      <c r="H15" s="106">
        <f t="shared" si="2"/>
        <v>103.60824742268042</v>
      </c>
      <c r="I15" s="92">
        <f t="shared" si="3"/>
        <v>21</v>
      </c>
      <c r="J15" s="92">
        <v>1040</v>
      </c>
      <c r="K15" s="92">
        <v>1116</v>
      </c>
      <c r="L15" s="106">
        <f t="shared" si="4"/>
        <v>107.30769230769231</v>
      </c>
      <c r="M15" s="92">
        <f t="shared" si="5"/>
        <v>76</v>
      </c>
      <c r="N15" s="92">
        <v>623</v>
      </c>
      <c r="O15" s="92">
        <v>679</v>
      </c>
      <c r="P15" s="106">
        <f t="shared" si="6"/>
        <v>108.98876404494382</v>
      </c>
      <c r="Q15" s="92">
        <f t="shared" si="7"/>
        <v>56</v>
      </c>
      <c r="R15" s="106">
        <f t="shared" si="8"/>
        <v>59.903846153846153</v>
      </c>
      <c r="S15" s="106">
        <f t="shared" si="9"/>
        <v>60.842293906810042</v>
      </c>
      <c r="T15" s="106">
        <f t="shared" si="10"/>
        <v>0.9384477529638886</v>
      </c>
      <c r="U15" s="92">
        <v>135</v>
      </c>
      <c r="V15" s="92">
        <v>142</v>
      </c>
      <c r="W15" s="104">
        <f t="shared" si="11"/>
        <v>105.18518518518518</v>
      </c>
      <c r="X15" s="92">
        <f t="shared" si="12"/>
        <v>7</v>
      </c>
      <c r="Y15" s="92">
        <v>3918</v>
      </c>
      <c r="Z15" s="92">
        <v>4535</v>
      </c>
      <c r="AA15" s="104">
        <f t="shared" si="13"/>
        <v>115.74783052577845</v>
      </c>
      <c r="AB15" s="92">
        <f t="shared" si="14"/>
        <v>617</v>
      </c>
      <c r="AC15" s="92">
        <v>957</v>
      </c>
      <c r="AD15" s="92">
        <v>1096</v>
      </c>
      <c r="AE15" s="104">
        <f t="shared" si="15"/>
        <v>114.52455590386626</v>
      </c>
      <c r="AF15" s="92">
        <f t="shared" si="16"/>
        <v>139</v>
      </c>
      <c r="AG15" s="92">
        <v>1005</v>
      </c>
      <c r="AH15" s="91">
        <v>2053</v>
      </c>
      <c r="AI15" s="104">
        <f t="shared" si="17"/>
        <v>204.27860696517413</v>
      </c>
      <c r="AJ15" s="92">
        <f t="shared" si="18"/>
        <v>1048</v>
      </c>
      <c r="AK15" s="92">
        <v>158</v>
      </c>
      <c r="AL15" s="92">
        <v>207</v>
      </c>
      <c r="AM15" s="104">
        <f t="shared" si="19"/>
        <v>131.01265822784811</v>
      </c>
      <c r="AN15" s="92">
        <f t="shared" si="20"/>
        <v>49</v>
      </c>
      <c r="AO15" s="93">
        <v>271</v>
      </c>
      <c r="AP15" s="93">
        <v>306</v>
      </c>
      <c r="AQ15" s="101">
        <f t="shared" si="21"/>
        <v>112.91512915129151</v>
      </c>
      <c r="AR15" s="93">
        <f t="shared" si="22"/>
        <v>35</v>
      </c>
      <c r="AS15" s="94">
        <v>988</v>
      </c>
      <c r="AT15" s="92">
        <v>1014</v>
      </c>
      <c r="AU15" s="104">
        <f t="shared" si="23"/>
        <v>102.63157894736842</v>
      </c>
      <c r="AV15" s="92">
        <f t="shared" si="24"/>
        <v>26</v>
      </c>
      <c r="AW15" s="92">
        <v>347</v>
      </c>
      <c r="AX15" s="92">
        <v>368</v>
      </c>
      <c r="AY15" s="104">
        <f t="shared" si="25"/>
        <v>106.05187319884726</v>
      </c>
      <c r="AZ15" s="92">
        <f t="shared" si="26"/>
        <v>21</v>
      </c>
      <c r="BA15" s="92">
        <v>304</v>
      </c>
      <c r="BB15" s="92">
        <v>317</v>
      </c>
      <c r="BC15" s="104">
        <f t="shared" si="27"/>
        <v>104.2763157894737</v>
      </c>
      <c r="BD15" s="92">
        <f t="shared" si="28"/>
        <v>13</v>
      </c>
      <c r="BE15" s="91">
        <v>2424.0540540540542</v>
      </c>
      <c r="BF15" s="92">
        <v>3312.75</v>
      </c>
      <c r="BG15" s="106">
        <f t="shared" si="29"/>
        <v>136.66155647229346</v>
      </c>
      <c r="BH15" s="92">
        <v>32</v>
      </c>
      <c r="BI15" s="92">
        <v>15</v>
      </c>
      <c r="BJ15" s="104">
        <f t="shared" si="30"/>
        <v>46.875</v>
      </c>
      <c r="BK15" s="92">
        <f t="shared" si="31"/>
        <v>-17</v>
      </c>
      <c r="BL15" s="92">
        <v>7</v>
      </c>
      <c r="BM15" s="92">
        <v>5055.5600000000004</v>
      </c>
      <c r="BN15" s="92">
        <v>5626.33</v>
      </c>
      <c r="BO15" s="104">
        <f t="shared" si="32"/>
        <v>111.28994611872866</v>
      </c>
      <c r="BP15" s="92">
        <f t="shared" si="33"/>
        <v>570.76999999999953</v>
      </c>
    </row>
    <row r="16" spans="1:68" s="23" customFormat="1" ht="18" customHeight="1" x14ac:dyDescent="0.25">
      <c r="A16" s="110" t="s">
        <v>73</v>
      </c>
      <c r="B16" s="92">
        <v>1345</v>
      </c>
      <c r="C16" s="91">
        <v>1298</v>
      </c>
      <c r="D16" s="106">
        <f t="shared" si="0"/>
        <v>96.505576208178439</v>
      </c>
      <c r="E16" s="92">
        <f t="shared" si="1"/>
        <v>-47</v>
      </c>
      <c r="F16" s="92">
        <v>738</v>
      </c>
      <c r="G16" s="92">
        <v>642</v>
      </c>
      <c r="H16" s="106">
        <f t="shared" si="2"/>
        <v>86.99186991869918</v>
      </c>
      <c r="I16" s="92">
        <f t="shared" si="3"/>
        <v>-96</v>
      </c>
      <c r="J16" s="92">
        <v>620</v>
      </c>
      <c r="K16" s="92">
        <v>560</v>
      </c>
      <c r="L16" s="106">
        <f t="shared" si="4"/>
        <v>90.322580645161281</v>
      </c>
      <c r="M16" s="92">
        <f t="shared" si="5"/>
        <v>-60</v>
      </c>
      <c r="N16" s="92">
        <v>323</v>
      </c>
      <c r="O16" s="92">
        <v>239</v>
      </c>
      <c r="P16" s="106">
        <f t="shared" si="6"/>
        <v>73.993808049535602</v>
      </c>
      <c r="Q16" s="92">
        <f t="shared" si="7"/>
        <v>-84</v>
      </c>
      <c r="R16" s="106">
        <f t="shared" si="8"/>
        <v>52.096774193548391</v>
      </c>
      <c r="S16" s="106">
        <f t="shared" si="9"/>
        <v>42.678571428571423</v>
      </c>
      <c r="T16" s="106">
        <f t="shared" si="10"/>
        <v>-9.418202764976968</v>
      </c>
      <c r="U16" s="92">
        <v>121</v>
      </c>
      <c r="V16" s="92">
        <v>157</v>
      </c>
      <c r="W16" s="104">
        <f t="shared" si="11"/>
        <v>129.75206611570246</v>
      </c>
      <c r="X16" s="92">
        <f t="shared" si="12"/>
        <v>36</v>
      </c>
      <c r="Y16" s="92">
        <v>2685</v>
      </c>
      <c r="Z16" s="92">
        <v>2240</v>
      </c>
      <c r="AA16" s="104">
        <f t="shared" si="13"/>
        <v>83.426443202979513</v>
      </c>
      <c r="AB16" s="92">
        <f t="shared" si="14"/>
        <v>-445</v>
      </c>
      <c r="AC16" s="92">
        <v>1336</v>
      </c>
      <c r="AD16" s="92">
        <v>1256</v>
      </c>
      <c r="AE16" s="104">
        <f t="shared" si="15"/>
        <v>94.011976047904184</v>
      </c>
      <c r="AF16" s="92">
        <f t="shared" si="16"/>
        <v>-80</v>
      </c>
      <c r="AG16" s="92">
        <v>847</v>
      </c>
      <c r="AH16" s="91">
        <v>625</v>
      </c>
      <c r="AI16" s="104">
        <f t="shared" si="17"/>
        <v>73.789846517119244</v>
      </c>
      <c r="AJ16" s="92">
        <f t="shared" si="18"/>
        <v>-222</v>
      </c>
      <c r="AK16" s="92">
        <v>52</v>
      </c>
      <c r="AL16" s="92">
        <v>32</v>
      </c>
      <c r="AM16" s="104">
        <f t="shared" si="19"/>
        <v>61.53846153846154</v>
      </c>
      <c r="AN16" s="92">
        <f t="shared" si="20"/>
        <v>-20</v>
      </c>
      <c r="AO16" s="93">
        <v>149</v>
      </c>
      <c r="AP16" s="93">
        <v>164</v>
      </c>
      <c r="AQ16" s="101">
        <f t="shared" si="21"/>
        <v>110.06711409395973</v>
      </c>
      <c r="AR16" s="93">
        <f t="shared" si="22"/>
        <v>15</v>
      </c>
      <c r="AS16" s="94">
        <v>649</v>
      </c>
      <c r="AT16" s="92">
        <v>651</v>
      </c>
      <c r="AU16" s="104">
        <f t="shared" si="23"/>
        <v>100.30816640986133</v>
      </c>
      <c r="AV16" s="92">
        <f t="shared" si="24"/>
        <v>2</v>
      </c>
      <c r="AW16" s="92">
        <v>646</v>
      </c>
      <c r="AX16" s="92">
        <v>535</v>
      </c>
      <c r="AY16" s="104">
        <f t="shared" si="25"/>
        <v>82.817337461300312</v>
      </c>
      <c r="AZ16" s="92">
        <f t="shared" si="26"/>
        <v>-111</v>
      </c>
      <c r="BA16" s="92">
        <v>519</v>
      </c>
      <c r="BB16" s="92">
        <v>434</v>
      </c>
      <c r="BC16" s="104">
        <f t="shared" si="27"/>
        <v>83.622350674373791</v>
      </c>
      <c r="BD16" s="92">
        <f t="shared" si="28"/>
        <v>-85</v>
      </c>
      <c r="BE16" s="91">
        <v>1548.3754512635378</v>
      </c>
      <c r="BF16" s="92">
        <v>1847.8957915831663</v>
      </c>
      <c r="BG16" s="106">
        <f t="shared" si="29"/>
        <v>119.34416746760017</v>
      </c>
      <c r="BH16" s="92">
        <v>49</v>
      </c>
      <c r="BI16" s="92">
        <v>24</v>
      </c>
      <c r="BJ16" s="104">
        <f t="shared" si="30"/>
        <v>48.979591836734691</v>
      </c>
      <c r="BK16" s="92">
        <f t="shared" si="31"/>
        <v>-25</v>
      </c>
      <c r="BL16" s="92">
        <v>2</v>
      </c>
      <c r="BM16" s="92">
        <v>4124.18</v>
      </c>
      <c r="BN16" s="92">
        <v>4553.7700000000004</v>
      </c>
      <c r="BO16" s="104">
        <f t="shared" si="32"/>
        <v>110.41637367913137</v>
      </c>
      <c r="BP16" s="92">
        <f t="shared" si="33"/>
        <v>429.59000000000015</v>
      </c>
    </row>
    <row r="17" spans="1:68" s="23" customFormat="1" ht="18" customHeight="1" x14ac:dyDescent="0.25">
      <c r="A17" s="110" t="s">
        <v>72</v>
      </c>
      <c r="B17" s="92">
        <v>886</v>
      </c>
      <c r="C17" s="91">
        <v>1009</v>
      </c>
      <c r="D17" s="106">
        <f t="shared" si="0"/>
        <v>113.88261851015801</v>
      </c>
      <c r="E17" s="92">
        <f t="shared" si="1"/>
        <v>123</v>
      </c>
      <c r="F17" s="92">
        <v>526</v>
      </c>
      <c r="G17" s="92">
        <v>571</v>
      </c>
      <c r="H17" s="106">
        <f t="shared" si="2"/>
        <v>108.55513307984791</v>
      </c>
      <c r="I17" s="92">
        <f t="shared" si="3"/>
        <v>45</v>
      </c>
      <c r="J17" s="92">
        <v>667</v>
      </c>
      <c r="K17" s="92">
        <v>765</v>
      </c>
      <c r="L17" s="106">
        <f t="shared" si="4"/>
        <v>114.69265367316342</v>
      </c>
      <c r="M17" s="92">
        <f t="shared" si="5"/>
        <v>98</v>
      </c>
      <c r="N17" s="92">
        <v>376</v>
      </c>
      <c r="O17" s="92">
        <v>471</v>
      </c>
      <c r="P17" s="106">
        <f t="shared" si="6"/>
        <v>125.2659574468085</v>
      </c>
      <c r="Q17" s="92">
        <f t="shared" si="7"/>
        <v>95</v>
      </c>
      <c r="R17" s="106">
        <f t="shared" si="8"/>
        <v>56.371814092953521</v>
      </c>
      <c r="S17" s="106">
        <f t="shared" si="9"/>
        <v>61.568627450980394</v>
      </c>
      <c r="T17" s="106">
        <f t="shared" si="10"/>
        <v>5.1968133580268727</v>
      </c>
      <c r="U17" s="92">
        <v>96</v>
      </c>
      <c r="V17" s="92">
        <v>103</v>
      </c>
      <c r="W17" s="104">
        <f t="shared" si="11"/>
        <v>107.29166666666667</v>
      </c>
      <c r="X17" s="92">
        <f t="shared" si="12"/>
        <v>7</v>
      </c>
      <c r="Y17" s="92">
        <v>2209</v>
      </c>
      <c r="Z17" s="92">
        <v>2917</v>
      </c>
      <c r="AA17" s="104">
        <f t="shared" si="13"/>
        <v>132.05070167496604</v>
      </c>
      <c r="AB17" s="92">
        <f t="shared" si="14"/>
        <v>708</v>
      </c>
      <c r="AC17" s="92">
        <v>855</v>
      </c>
      <c r="AD17" s="92">
        <v>1005</v>
      </c>
      <c r="AE17" s="104">
        <f t="shared" si="15"/>
        <v>117.54385964912282</v>
      </c>
      <c r="AF17" s="92">
        <f t="shared" si="16"/>
        <v>150</v>
      </c>
      <c r="AG17" s="92">
        <v>581</v>
      </c>
      <c r="AH17" s="91">
        <v>929</v>
      </c>
      <c r="AI17" s="104">
        <f t="shared" si="17"/>
        <v>159.89672977624784</v>
      </c>
      <c r="AJ17" s="92">
        <f t="shared" si="18"/>
        <v>348</v>
      </c>
      <c r="AK17" s="92">
        <v>97</v>
      </c>
      <c r="AL17" s="92">
        <v>107</v>
      </c>
      <c r="AM17" s="104">
        <f t="shared" si="19"/>
        <v>110.30927835051547</v>
      </c>
      <c r="AN17" s="92">
        <f t="shared" si="20"/>
        <v>10</v>
      </c>
      <c r="AO17" s="93">
        <v>172</v>
      </c>
      <c r="AP17" s="93">
        <v>198</v>
      </c>
      <c r="AQ17" s="101">
        <f t="shared" si="21"/>
        <v>115.11627906976744</v>
      </c>
      <c r="AR17" s="93">
        <f t="shared" si="22"/>
        <v>26</v>
      </c>
      <c r="AS17" s="94">
        <v>827</v>
      </c>
      <c r="AT17" s="92">
        <v>828</v>
      </c>
      <c r="AU17" s="104">
        <f t="shared" si="23"/>
        <v>100.12091898428052</v>
      </c>
      <c r="AV17" s="92">
        <f t="shared" si="24"/>
        <v>1</v>
      </c>
      <c r="AW17" s="92">
        <v>316</v>
      </c>
      <c r="AX17" s="92">
        <v>425</v>
      </c>
      <c r="AY17" s="104">
        <f t="shared" si="25"/>
        <v>134.49367088607596</v>
      </c>
      <c r="AZ17" s="92">
        <f t="shared" si="26"/>
        <v>109</v>
      </c>
      <c r="BA17" s="92">
        <v>279</v>
      </c>
      <c r="BB17" s="92">
        <v>388</v>
      </c>
      <c r="BC17" s="104">
        <f t="shared" si="27"/>
        <v>139.06810035842295</v>
      </c>
      <c r="BD17" s="92">
        <f t="shared" si="28"/>
        <v>109</v>
      </c>
      <c r="BE17" s="91">
        <v>2066.3690476190477</v>
      </c>
      <c r="BF17" s="92">
        <v>3183.9622641509436</v>
      </c>
      <c r="BG17" s="106">
        <f t="shared" si="29"/>
        <v>154.08487984368674</v>
      </c>
      <c r="BH17" s="92">
        <v>64</v>
      </c>
      <c r="BI17" s="92">
        <v>53</v>
      </c>
      <c r="BJ17" s="104">
        <f t="shared" si="30"/>
        <v>82.8125</v>
      </c>
      <c r="BK17" s="92">
        <f t="shared" si="31"/>
        <v>-11</v>
      </c>
      <c r="BL17" s="92">
        <v>2</v>
      </c>
      <c r="BM17" s="92">
        <v>4259.09</v>
      </c>
      <c r="BN17" s="92">
        <v>5184.3</v>
      </c>
      <c r="BO17" s="104">
        <f t="shared" si="32"/>
        <v>121.72318499961258</v>
      </c>
      <c r="BP17" s="92">
        <f t="shared" si="33"/>
        <v>925.21</v>
      </c>
    </row>
    <row r="18" spans="1:68" s="23" customFormat="1" ht="18" customHeight="1" x14ac:dyDescent="0.25">
      <c r="A18" s="110" t="s">
        <v>71</v>
      </c>
      <c r="B18" s="92">
        <v>2088</v>
      </c>
      <c r="C18" s="91">
        <v>2014</v>
      </c>
      <c r="D18" s="106">
        <f t="shared" si="0"/>
        <v>96.455938697318004</v>
      </c>
      <c r="E18" s="92">
        <f t="shared" si="1"/>
        <v>-74</v>
      </c>
      <c r="F18" s="92">
        <v>1244</v>
      </c>
      <c r="G18" s="92">
        <v>1229</v>
      </c>
      <c r="H18" s="106">
        <f t="shared" si="2"/>
        <v>98.79421221864952</v>
      </c>
      <c r="I18" s="92">
        <f t="shared" si="3"/>
        <v>-15</v>
      </c>
      <c r="J18" s="92">
        <v>1693</v>
      </c>
      <c r="K18" s="92">
        <v>1743</v>
      </c>
      <c r="L18" s="106">
        <f t="shared" si="4"/>
        <v>102.95333727111635</v>
      </c>
      <c r="M18" s="92">
        <f t="shared" si="5"/>
        <v>50</v>
      </c>
      <c r="N18" s="92">
        <v>1132</v>
      </c>
      <c r="O18" s="92">
        <v>1164</v>
      </c>
      <c r="P18" s="106">
        <f t="shared" si="6"/>
        <v>102.8268551236749</v>
      </c>
      <c r="Q18" s="92">
        <f t="shared" si="7"/>
        <v>32</v>
      </c>
      <c r="R18" s="106">
        <f t="shared" si="8"/>
        <v>66.863555818074431</v>
      </c>
      <c r="S18" s="106">
        <f t="shared" si="9"/>
        <v>66.781411359724601</v>
      </c>
      <c r="T18" s="106">
        <f t="shared" si="10"/>
        <v>-8.2144458349830529E-2</v>
      </c>
      <c r="U18" s="92">
        <v>197</v>
      </c>
      <c r="V18" s="92">
        <v>222</v>
      </c>
      <c r="W18" s="104">
        <f t="shared" si="11"/>
        <v>112.69035532994924</v>
      </c>
      <c r="X18" s="92">
        <f t="shared" si="12"/>
        <v>25</v>
      </c>
      <c r="Y18" s="92">
        <v>6401</v>
      </c>
      <c r="Z18" s="92">
        <v>6529</v>
      </c>
      <c r="AA18" s="104">
        <f t="shared" si="13"/>
        <v>101.99968754882049</v>
      </c>
      <c r="AB18" s="92">
        <f t="shared" si="14"/>
        <v>128</v>
      </c>
      <c r="AC18" s="92">
        <v>2067</v>
      </c>
      <c r="AD18" s="92">
        <v>1982</v>
      </c>
      <c r="AE18" s="104">
        <f t="shared" si="15"/>
        <v>95.887760038703433</v>
      </c>
      <c r="AF18" s="92">
        <f t="shared" si="16"/>
        <v>-85</v>
      </c>
      <c r="AG18" s="92">
        <v>2732</v>
      </c>
      <c r="AH18" s="91">
        <v>2841</v>
      </c>
      <c r="AI18" s="104">
        <f t="shared" si="17"/>
        <v>103.98975109809663</v>
      </c>
      <c r="AJ18" s="92">
        <f t="shared" si="18"/>
        <v>109</v>
      </c>
      <c r="AK18" s="92">
        <v>222</v>
      </c>
      <c r="AL18" s="92">
        <v>225</v>
      </c>
      <c r="AM18" s="104">
        <f t="shared" si="19"/>
        <v>101.35135135135135</v>
      </c>
      <c r="AN18" s="92">
        <f t="shared" si="20"/>
        <v>3</v>
      </c>
      <c r="AO18" s="93">
        <v>495</v>
      </c>
      <c r="AP18" s="93">
        <v>545</v>
      </c>
      <c r="AQ18" s="101">
        <f t="shared" si="21"/>
        <v>110.1010101010101</v>
      </c>
      <c r="AR18" s="93">
        <f t="shared" si="22"/>
        <v>50</v>
      </c>
      <c r="AS18" s="94">
        <v>1908</v>
      </c>
      <c r="AT18" s="92">
        <v>1894</v>
      </c>
      <c r="AU18" s="104">
        <f t="shared" si="23"/>
        <v>99.266247379454924</v>
      </c>
      <c r="AV18" s="92">
        <f t="shared" si="24"/>
        <v>-14</v>
      </c>
      <c r="AW18" s="92">
        <v>816</v>
      </c>
      <c r="AX18" s="92">
        <v>791</v>
      </c>
      <c r="AY18" s="104">
        <f t="shared" si="25"/>
        <v>96.936274509803923</v>
      </c>
      <c r="AZ18" s="92">
        <f t="shared" si="26"/>
        <v>-25</v>
      </c>
      <c r="BA18" s="92">
        <v>734</v>
      </c>
      <c r="BB18" s="92">
        <v>716</v>
      </c>
      <c r="BC18" s="104">
        <f t="shared" si="27"/>
        <v>97.547683923705719</v>
      </c>
      <c r="BD18" s="92">
        <f t="shared" si="28"/>
        <v>-18</v>
      </c>
      <c r="BE18" s="91">
        <v>1805.4748603351954</v>
      </c>
      <c r="BF18" s="92">
        <v>2330.4819277108436</v>
      </c>
      <c r="BG18" s="106">
        <f t="shared" si="29"/>
        <v>129.07861410367011</v>
      </c>
      <c r="BH18" s="92">
        <v>212</v>
      </c>
      <c r="BI18" s="92">
        <v>69</v>
      </c>
      <c r="BJ18" s="104">
        <f t="shared" si="30"/>
        <v>32.547169811320757</v>
      </c>
      <c r="BK18" s="92">
        <f t="shared" si="31"/>
        <v>-143</v>
      </c>
      <c r="BL18" s="92">
        <v>6</v>
      </c>
      <c r="BM18" s="92">
        <v>4217.95</v>
      </c>
      <c r="BN18" s="92">
        <v>4867.79</v>
      </c>
      <c r="BO18" s="104">
        <f t="shared" si="32"/>
        <v>115.40653635059685</v>
      </c>
      <c r="BP18" s="92">
        <f t="shared" si="33"/>
        <v>649.84000000000015</v>
      </c>
    </row>
    <row r="19" spans="1:68" s="24" customFormat="1" ht="18" customHeight="1" x14ac:dyDescent="0.25">
      <c r="A19" s="110" t="s">
        <v>70</v>
      </c>
      <c r="B19" s="92">
        <v>802</v>
      </c>
      <c r="C19" s="91">
        <v>728</v>
      </c>
      <c r="D19" s="106">
        <f t="shared" si="0"/>
        <v>90.773067331670816</v>
      </c>
      <c r="E19" s="92">
        <f t="shared" si="1"/>
        <v>-74</v>
      </c>
      <c r="F19" s="92">
        <v>500</v>
      </c>
      <c r="G19" s="92">
        <v>368</v>
      </c>
      <c r="H19" s="106">
        <f t="shared" si="2"/>
        <v>73.599999999999994</v>
      </c>
      <c r="I19" s="92">
        <f t="shared" si="3"/>
        <v>-132</v>
      </c>
      <c r="J19" s="92">
        <v>798</v>
      </c>
      <c r="K19" s="92">
        <v>741</v>
      </c>
      <c r="L19" s="106">
        <f t="shared" si="4"/>
        <v>92.857142857142861</v>
      </c>
      <c r="M19" s="92">
        <f t="shared" si="5"/>
        <v>-57</v>
      </c>
      <c r="N19" s="92">
        <v>471</v>
      </c>
      <c r="O19" s="92">
        <v>451</v>
      </c>
      <c r="P19" s="106">
        <f t="shared" si="6"/>
        <v>95.753715498938433</v>
      </c>
      <c r="Q19" s="92">
        <f t="shared" si="7"/>
        <v>-20</v>
      </c>
      <c r="R19" s="106">
        <f t="shared" si="8"/>
        <v>59.022556390977442</v>
      </c>
      <c r="S19" s="106">
        <f t="shared" si="9"/>
        <v>60.863697705802963</v>
      </c>
      <c r="T19" s="106">
        <f t="shared" si="10"/>
        <v>1.8411413148255207</v>
      </c>
      <c r="U19" s="92">
        <v>68</v>
      </c>
      <c r="V19" s="92">
        <v>92</v>
      </c>
      <c r="W19" s="104">
        <f t="shared" si="11"/>
        <v>135.29411764705884</v>
      </c>
      <c r="X19" s="92">
        <f t="shared" si="12"/>
        <v>24</v>
      </c>
      <c r="Y19" s="92">
        <v>2669</v>
      </c>
      <c r="Z19" s="92">
        <v>2979</v>
      </c>
      <c r="AA19" s="104">
        <f t="shared" si="13"/>
        <v>111.61483701760959</v>
      </c>
      <c r="AB19" s="92">
        <f t="shared" si="14"/>
        <v>310</v>
      </c>
      <c r="AC19" s="92">
        <v>793</v>
      </c>
      <c r="AD19" s="92">
        <v>727</v>
      </c>
      <c r="AE19" s="104">
        <f t="shared" si="15"/>
        <v>91.677175283732666</v>
      </c>
      <c r="AF19" s="92">
        <f t="shared" si="16"/>
        <v>-66</v>
      </c>
      <c r="AG19" s="92">
        <v>980</v>
      </c>
      <c r="AH19" s="91">
        <v>1453</v>
      </c>
      <c r="AI19" s="104">
        <f t="shared" si="17"/>
        <v>148.26530612244898</v>
      </c>
      <c r="AJ19" s="92">
        <f t="shared" si="18"/>
        <v>473</v>
      </c>
      <c r="AK19" s="92">
        <v>121</v>
      </c>
      <c r="AL19" s="92">
        <v>120</v>
      </c>
      <c r="AM19" s="104">
        <f t="shared" si="19"/>
        <v>99.173553719008268</v>
      </c>
      <c r="AN19" s="92">
        <f t="shared" si="20"/>
        <v>-1</v>
      </c>
      <c r="AO19" s="93">
        <v>170</v>
      </c>
      <c r="AP19" s="93">
        <v>181</v>
      </c>
      <c r="AQ19" s="101">
        <f t="shared" si="21"/>
        <v>106.47058823529412</v>
      </c>
      <c r="AR19" s="93">
        <f t="shared" si="22"/>
        <v>11</v>
      </c>
      <c r="AS19" s="94">
        <v>942</v>
      </c>
      <c r="AT19" s="92">
        <v>864</v>
      </c>
      <c r="AU19" s="104">
        <f t="shared" si="23"/>
        <v>91.719745222929944</v>
      </c>
      <c r="AV19" s="92">
        <f t="shared" si="24"/>
        <v>-78</v>
      </c>
      <c r="AW19" s="92">
        <v>217</v>
      </c>
      <c r="AX19" s="92">
        <v>208</v>
      </c>
      <c r="AY19" s="104">
        <f t="shared" si="25"/>
        <v>95.852534562211972</v>
      </c>
      <c r="AZ19" s="92">
        <f t="shared" si="26"/>
        <v>-9</v>
      </c>
      <c r="BA19" s="92">
        <v>184</v>
      </c>
      <c r="BB19" s="92">
        <v>190</v>
      </c>
      <c r="BC19" s="104">
        <f t="shared" si="27"/>
        <v>103.26086956521738</v>
      </c>
      <c r="BD19" s="92">
        <f t="shared" si="28"/>
        <v>6</v>
      </c>
      <c r="BE19" s="91">
        <v>2006.8548387096773</v>
      </c>
      <c r="BF19" s="92">
        <v>3267.0103092783506</v>
      </c>
      <c r="BG19" s="106">
        <f t="shared" si="29"/>
        <v>162.79255710287944</v>
      </c>
      <c r="BH19" s="92">
        <v>66</v>
      </c>
      <c r="BI19" s="92">
        <v>61</v>
      </c>
      <c r="BJ19" s="104">
        <f t="shared" si="30"/>
        <v>92.424242424242422</v>
      </c>
      <c r="BK19" s="92">
        <f t="shared" si="31"/>
        <v>-5</v>
      </c>
      <c r="BL19" s="92">
        <v>6</v>
      </c>
      <c r="BM19" s="92">
        <v>5329.95</v>
      </c>
      <c r="BN19" s="92">
        <v>4294.2</v>
      </c>
      <c r="BO19" s="104">
        <f t="shared" si="32"/>
        <v>80.567359918948583</v>
      </c>
      <c r="BP19" s="92">
        <f t="shared" si="33"/>
        <v>-1035.75</v>
      </c>
    </row>
    <row r="20" spans="1:68" s="23" customFormat="1" ht="18" customHeight="1" x14ac:dyDescent="0.2">
      <c r="A20" s="111" t="s">
        <v>69</v>
      </c>
      <c r="B20" s="92">
        <v>404</v>
      </c>
      <c r="C20" s="91">
        <v>397</v>
      </c>
      <c r="D20" s="106">
        <f t="shared" si="0"/>
        <v>98.267326732673268</v>
      </c>
      <c r="E20" s="92">
        <f t="shared" si="1"/>
        <v>-7</v>
      </c>
      <c r="F20" s="92">
        <v>202</v>
      </c>
      <c r="G20" s="92">
        <v>201</v>
      </c>
      <c r="H20" s="106">
        <f t="shared" si="2"/>
        <v>99.504950495049499</v>
      </c>
      <c r="I20" s="92">
        <f t="shared" si="3"/>
        <v>-1</v>
      </c>
      <c r="J20" s="92">
        <v>347</v>
      </c>
      <c r="K20" s="92">
        <v>309</v>
      </c>
      <c r="L20" s="106">
        <f t="shared" si="4"/>
        <v>89.04899135446685</v>
      </c>
      <c r="M20" s="92">
        <f t="shared" si="5"/>
        <v>-38</v>
      </c>
      <c r="N20" s="92">
        <v>210</v>
      </c>
      <c r="O20" s="92">
        <v>173</v>
      </c>
      <c r="P20" s="106">
        <f t="shared" si="6"/>
        <v>82.38095238095238</v>
      </c>
      <c r="Q20" s="92">
        <f t="shared" si="7"/>
        <v>-37</v>
      </c>
      <c r="R20" s="106">
        <f t="shared" si="8"/>
        <v>60.518731988472616</v>
      </c>
      <c r="S20" s="106">
        <f t="shared" si="9"/>
        <v>55.98705501618123</v>
      </c>
      <c r="T20" s="106">
        <f t="shared" si="10"/>
        <v>-4.5316769722913861</v>
      </c>
      <c r="U20" s="92">
        <v>59</v>
      </c>
      <c r="V20" s="92">
        <v>52</v>
      </c>
      <c r="W20" s="104">
        <f t="shared" si="11"/>
        <v>88.135593220338976</v>
      </c>
      <c r="X20" s="92">
        <f t="shared" si="12"/>
        <v>-7</v>
      </c>
      <c r="Y20" s="92">
        <v>1465</v>
      </c>
      <c r="Z20" s="92">
        <v>1392</v>
      </c>
      <c r="AA20" s="104">
        <f t="shared" si="13"/>
        <v>95.017064846416375</v>
      </c>
      <c r="AB20" s="92">
        <f t="shared" si="14"/>
        <v>-73</v>
      </c>
      <c r="AC20" s="92">
        <v>399</v>
      </c>
      <c r="AD20" s="92">
        <v>388</v>
      </c>
      <c r="AE20" s="104">
        <f t="shared" si="15"/>
        <v>97.24310776942356</v>
      </c>
      <c r="AF20" s="92">
        <f t="shared" si="16"/>
        <v>-11</v>
      </c>
      <c r="AG20" s="92">
        <v>538</v>
      </c>
      <c r="AH20" s="91">
        <v>429</v>
      </c>
      <c r="AI20" s="104">
        <f t="shared" si="17"/>
        <v>79.739776951672852</v>
      </c>
      <c r="AJ20" s="92">
        <f t="shared" si="18"/>
        <v>-109</v>
      </c>
      <c r="AK20" s="92">
        <v>45</v>
      </c>
      <c r="AL20" s="92">
        <v>42</v>
      </c>
      <c r="AM20" s="104">
        <f t="shared" si="19"/>
        <v>93.333333333333329</v>
      </c>
      <c r="AN20" s="92">
        <f t="shared" si="20"/>
        <v>-3</v>
      </c>
      <c r="AO20" s="93">
        <v>120</v>
      </c>
      <c r="AP20" s="93">
        <v>94</v>
      </c>
      <c r="AQ20" s="101">
        <f t="shared" si="21"/>
        <v>78.333333333333329</v>
      </c>
      <c r="AR20" s="93">
        <f t="shared" si="22"/>
        <v>-26</v>
      </c>
      <c r="AS20" s="94">
        <v>340</v>
      </c>
      <c r="AT20" s="92">
        <v>309</v>
      </c>
      <c r="AU20" s="104">
        <f t="shared" si="23"/>
        <v>90.882352941176464</v>
      </c>
      <c r="AV20" s="92">
        <f t="shared" si="24"/>
        <v>-31</v>
      </c>
      <c r="AW20" s="92">
        <v>133</v>
      </c>
      <c r="AX20" s="92">
        <v>130</v>
      </c>
      <c r="AY20" s="104">
        <f t="shared" si="25"/>
        <v>97.744360902255636</v>
      </c>
      <c r="AZ20" s="92">
        <f t="shared" si="26"/>
        <v>-3</v>
      </c>
      <c r="BA20" s="92">
        <v>125</v>
      </c>
      <c r="BB20" s="92">
        <v>113</v>
      </c>
      <c r="BC20" s="104">
        <f t="shared" si="27"/>
        <v>90.4</v>
      </c>
      <c r="BD20" s="92">
        <f t="shared" si="28"/>
        <v>-12</v>
      </c>
      <c r="BE20" s="91">
        <v>2241.7266187050359</v>
      </c>
      <c r="BF20" s="92">
        <v>2783.5820895522388</v>
      </c>
      <c r="BG20" s="106">
        <f t="shared" si="29"/>
        <v>124.17134481635468</v>
      </c>
      <c r="BH20" s="92">
        <v>18</v>
      </c>
      <c r="BI20" s="92">
        <v>13</v>
      </c>
      <c r="BJ20" s="104">
        <f t="shared" si="30"/>
        <v>72.222222222222214</v>
      </c>
      <c r="BK20" s="92">
        <f t="shared" si="31"/>
        <v>-5</v>
      </c>
      <c r="BL20" s="92">
        <v>3</v>
      </c>
      <c r="BM20" s="92">
        <v>3523.17</v>
      </c>
      <c r="BN20" s="92">
        <v>4331</v>
      </c>
      <c r="BO20" s="104">
        <f t="shared" si="32"/>
        <v>122.92906672116304</v>
      </c>
      <c r="BP20" s="92">
        <f t="shared" si="33"/>
        <v>807.82999999999993</v>
      </c>
    </row>
    <row r="21" spans="1:68" s="23" customFormat="1" ht="18" customHeight="1" x14ac:dyDescent="0.25">
      <c r="A21" s="110" t="s">
        <v>68</v>
      </c>
      <c r="B21" s="92">
        <v>949</v>
      </c>
      <c r="C21" s="91">
        <v>1037</v>
      </c>
      <c r="D21" s="106">
        <f t="shared" si="0"/>
        <v>109.27291886195995</v>
      </c>
      <c r="E21" s="92">
        <f t="shared" si="1"/>
        <v>88</v>
      </c>
      <c r="F21" s="92">
        <v>481</v>
      </c>
      <c r="G21" s="92">
        <v>461</v>
      </c>
      <c r="H21" s="106">
        <f t="shared" si="2"/>
        <v>95.841995841995839</v>
      </c>
      <c r="I21" s="92">
        <f t="shared" si="3"/>
        <v>-20</v>
      </c>
      <c r="J21" s="92">
        <v>832</v>
      </c>
      <c r="K21" s="92">
        <v>954</v>
      </c>
      <c r="L21" s="106">
        <f t="shared" si="4"/>
        <v>114.66346153846155</v>
      </c>
      <c r="M21" s="92">
        <f t="shared" si="5"/>
        <v>122</v>
      </c>
      <c r="N21" s="92">
        <v>468</v>
      </c>
      <c r="O21" s="92">
        <v>548</v>
      </c>
      <c r="P21" s="106">
        <f t="shared" si="6"/>
        <v>117.0940170940171</v>
      </c>
      <c r="Q21" s="92">
        <f t="shared" si="7"/>
        <v>80</v>
      </c>
      <c r="R21" s="106">
        <f t="shared" si="8"/>
        <v>56.25</v>
      </c>
      <c r="S21" s="106">
        <f t="shared" si="9"/>
        <v>57.44234800838575</v>
      </c>
      <c r="T21" s="106">
        <f t="shared" si="10"/>
        <v>1.1923480083857498</v>
      </c>
      <c r="U21" s="92">
        <v>69</v>
      </c>
      <c r="V21" s="92">
        <v>136</v>
      </c>
      <c r="W21" s="104">
        <f t="shared" si="11"/>
        <v>197.10144927536234</v>
      </c>
      <c r="X21" s="92">
        <f t="shared" si="12"/>
        <v>67</v>
      </c>
      <c r="Y21" s="92">
        <v>4482</v>
      </c>
      <c r="Z21" s="92">
        <v>4795</v>
      </c>
      <c r="AA21" s="104">
        <f t="shared" si="13"/>
        <v>106.98348951360998</v>
      </c>
      <c r="AB21" s="92">
        <f t="shared" si="14"/>
        <v>313</v>
      </c>
      <c r="AC21" s="92">
        <v>933</v>
      </c>
      <c r="AD21" s="92">
        <v>1025</v>
      </c>
      <c r="AE21" s="104">
        <f t="shared" si="15"/>
        <v>109.86066452304395</v>
      </c>
      <c r="AF21" s="92">
        <f t="shared" si="16"/>
        <v>92</v>
      </c>
      <c r="AG21" s="92">
        <v>367</v>
      </c>
      <c r="AH21" s="91">
        <v>1057</v>
      </c>
      <c r="AI21" s="104">
        <f t="shared" si="17"/>
        <v>288.01089918256133</v>
      </c>
      <c r="AJ21" s="92">
        <f t="shared" si="18"/>
        <v>690</v>
      </c>
      <c r="AK21" s="92">
        <v>117</v>
      </c>
      <c r="AL21" s="92">
        <v>107</v>
      </c>
      <c r="AM21" s="104">
        <f t="shared" si="19"/>
        <v>91.452991452991455</v>
      </c>
      <c r="AN21" s="92">
        <f t="shared" si="20"/>
        <v>-10</v>
      </c>
      <c r="AO21" s="93">
        <v>201</v>
      </c>
      <c r="AP21" s="93">
        <v>237</v>
      </c>
      <c r="AQ21" s="101">
        <f t="shared" si="21"/>
        <v>117.91044776119404</v>
      </c>
      <c r="AR21" s="93">
        <f t="shared" si="22"/>
        <v>36</v>
      </c>
      <c r="AS21" s="94">
        <v>1048</v>
      </c>
      <c r="AT21" s="92">
        <v>1105</v>
      </c>
      <c r="AU21" s="104">
        <f t="shared" si="23"/>
        <v>105.43893129770991</v>
      </c>
      <c r="AV21" s="92">
        <f t="shared" si="24"/>
        <v>57</v>
      </c>
      <c r="AW21" s="92">
        <v>329</v>
      </c>
      <c r="AX21" s="92">
        <v>344</v>
      </c>
      <c r="AY21" s="104">
        <f t="shared" si="25"/>
        <v>104.55927051671732</v>
      </c>
      <c r="AZ21" s="92">
        <f t="shared" si="26"/>
        <v>15</v>
      </c>
      <c r="BA21" s="92">
        <v>245</v>
      </c>
      <c r="BB21" s="92">
        <v>247</v>
      </c>
      <c r="BC21" s="104">
        <f t="shared" si="27"/>
        <v>100.81632653061226</v>
      </c>
      <c r="BD21" s="92">
        <f t="shared" si="28"/>
        <v>2</v>
      </c>
      <c r="BE21" s="91">
        <v>2038.5416666666667</v>
      </c>
      <c r="BF21" s="92">
        <v>2711.1864406779659</v>
      </c>
      <c r="BG21" s="106">
        <f t="shared" si="29"/>
        <v>132.99637113187771</v>
      </c>
      <c r="BH21" s="92">
        <v>58</v>
      </c>
      <c r="BI21" s="92">
        <v>52</v>
      </c>
      <c r="BJ21" s="104">
        <f t="shared" si="30"/>
        <v>89.65517241379311</v>
      </c>
      <c r="BK21" s="92">
        <f t="shared" si="31"/>
        <v>-6</v>
      </c>
      <c r="BL21" s="92">
        <v>16</v>
      </c>
      <c r="BM21" s="92">
        <v>4243.59</v>
      </c>
      <c r="BN21" s="92">
        <v>5194.1499999999996</v>
      </c>
      <c r="BO21" s="104">
        <f t="shared" si="32"/>
        <v>122.39990196979443</v>
      </c>
      <c r="BP21" s="92">
        <f t="shared" si="33"/>
        <v>950.55999999999949</v>
      </c>
    </row>
    <row r="22" spans="1:68" s="23" customFormat="1" ht="18" customHeight="1" x14ac:dyDescent="0.25">
      <c r="A22" s="110" t="s">
        <v>67</v>
      </c>
      <c r="B22" s="92">
        <v>536</v>
      </c>
      <c r="C22" s="91">
        <v>543</v>
      </c>
      <c r="D22" s="106">
        <f t="shared" si="0"/>
        <v>101.30597014925374</v>
      </c>
      <c r="E22" s="92">
        <f t="shared" si="1"/>
        <v>7</v>
      </c>
      <c r="F22" s="92">
        <v>308</v>
      </c>
      <c r="G22" s="92">
        <v>279</v>
      </c>
      <c r="H22" s="106">
        <f t="shared" si="2"/>
        <v>90.584415584415595</v>
      </c>
      <c r="I22" s="92">
        <f t="shared" si="3"/>
        <v>-29</v>
      </c>
      <c r="J22" s="92">
        <v>400</v>
      </c>
      <c r="K22" s="92">
        <v>373</v>
      </c>
      <c r="L22" s="106">
        <f t="shared" si="4"/>
        <v>93.25</v>
      </c>
      <c r="M22" s="92">
        <f t="shared" si="5"/>
        <v>-27</v>
      </c>
      <c r="N22" s="92">
        <v>138</v>
      </c>
      <c r="O22" s="92">
        <v>192</v>
      </c>
      <c r="P22" s="106">
        <f t="shared" si="6"/>
        <v>139.13043478260869</v>
      </c>
      <c r="Q22" s="92">
        <f t="shared" si="7"/>
        <v>54</v>
      </c>
      <c r="R22" s="106">
        <f t="shared" si="8"/>
        <v>34.5</v>
      </c>
      <c r="S22" s="106">
        <f t="shared" si="9"/>
        <v>51.474530831099194</v>
      </c>
      <c r="T22" s="106">
        <f t="shared" si="10"/>
        <v>16.974530831099194</v>
      </c>
      <c r="U22" s="92">
        <v>9</v>
      </c>
      <c r="V22" s="92">
        <v>71</v>
      </c>
      <c r="W22" s="104">
        <f t="shared" si="11"/>
        <v>788.88888888888891</v>
      </c>
      <c r="X22" s="92">
        <f t="shared" si="12"/>
        <v>62</v>
      </c>
      <c r="Y22" s="92">
        <v>1121</v>
      </c>
      <c r="Z22" s="92">
        <v>1017</v>
      </c>
      <c r="AA22" s="104">
        <f t="shared" si="13"/>
        <v>90.72256913470116</v>
      </c>
      <c r="AB22" s="92">
        <f t="shared" si="14"/>
        <v>-104</v>
      </c>
      <c r="AC22" s="92">
        <v>512</v>
      </c>
      <c r="AD22" s="92">
        <v>488</v>
      </c>
      <c r="AE22" s="104">
        <f t="shared" si="15"/>
        <v>95.3125</v>
      </c>
      <c r="AF22" s="92">
        <f t="shared" si="16"/>
        <v>-24</v>
      </c>
      <c r="AG22" s="92">
        <v>388</v>
      </c>
      <c r="AH22" s="91">
        <v>229</v>
      </c>
      <c r="AI22" s="104">
        <f t="shared" si="17"/>
        <v>59.020618556701031</v>
      </c>
      <c r="AJ22" s="92">
        <f t="shared" si="18"/>
        <v>-159</v>
      </c>
      <c r="AK22" s="92">
        <v>15</v>
      </c>
      <c r="AL22" s="92">
        <v>3</v>
      </c>
      <c r="AM22" s="104">
        <f t="shared" si="19"/>
        <v>20</v>
      </c>
      <c r="AN22" s="92">
        <f t="shared" si="20"/>
        <v>-12</v>
      </c>
      <c r="AO22" s="93">
        <v>70</v>
      </c>
      <c r="AP22" s="93">
        <v>88</v>
      </c>
      <c r="AQ22" s="101">
        <f t="shared" si="21"/>
        <v>125.71428571428571</v>
      </c>
      <c r="AR22" s="93">
        <f t="shared" si="22"/>
        <v>18</v>
      </c>
      <c r="AS22" s="94">
        <v>368</v>
      </c>
      <c r="AT22" s="92">
        <v>335</v>
      </c>
      <c r="AU22" s="104">
        <f t="shared" si="23"/>
        <v>91.032608695652172</v>
      </c>
      <c r="AV22" s="92">
        <f t="shared" si="24"/>
        <v>-33</v>
      </c>
      <c r="AW22" s="92">
        <v>227</v>
      </c>
      <c r="AX22" s="92">
        <v>185</v>
      </c>
      <c r="AY22" s="104">
        <f t="shared" si="25"/>
        <v>81.497797356828201</v>
      </c>
      <c r="AZ22" s="92">
        <f t="shared" si="26"/>
        <v>-42</v>
      </c>
      <c r="BA22" s="92">
        <v>196</v>
      </c>
      <c r="BB22" s="92">
        <v>159</v>
      </c>
      <c r="BC22" s="104">
        <f t="shared" si="27"/>
        <v>81.122448979591837</v>
      </c>
      <c r="BD22" s="92">
        <f t="shared" si="28"/>
        <v>-37</v>
      </c>
      <c r="BE22" s="91">
        <v>1530.9278350515465</v>
      </c>
      <c r="BF22" s="92">
        <v>2089.2857142857142</v>
      </c>
      <c r="BG22" s="106">
        <f t="shared" si="29"/>
        <v>136.47186147186144</v>
      </c>
      <c r="BH22" s="92">
        <v>22</v>
      </c>
      <c r="BI22" s="92">
        <v>37</v>
      </c>
      <c r="BJ22" s="104">
        <f t="shared" si="30"/>
        <v>168.18181818181819</v>
      </c>
      <c r="BK22" s="92">
        <f t="shared" si="31"/>
        <v>15</v>
      </c>
      <c r="BL22" s="92">
        <v>0</v>
      </c>
      <c r="BM22" s="92">
        <v>7257.09</v>
      </c>
      <c r="BN22" s="92">
        <v>5132.8900000000003</v>
      </c>
      <c r="BO22" s="104">
        <f t="shared" si="32"/>
        <v>70.729314367053462</v>
      </c>
      <c r="BP22" s="92">
        <f t="shared" si="33"/>
        <v>-2124.1999999999998</v>
      </c>
    </row>
    <row r="23" spans="1:68" s="23" customFormat="1" ht="15.75" customHeight="1" x14ac:dyDescent="0.25">
      <c r="A23" s="110" t="s">
        <v>66</v>
      </c>
      <c r="B23" s="92">
        <v>1172</v>
      </c>
      <c r="C23" s="91">
        <v>1130</v>
      </c>
      <c r="D23" s="106">
        <f t="shared" si="0"/>
        <v>96.416382252559728</v>
      </c>
      <c r="E23" s="92">
        <f t="shared" si="1"/>
        <v>-42</v>
      </c>
      <c r="F23" s="92">
        <v>543</v>
      </c>
      <c r="G23" s="92">
        <v>559</v>
      </c>
      <c r="H23" s="106">
        <f t="shared" si="2"/>
        <v>102.94659300184162</v>
      </c>
      <c r="I23" s="92">
        <f t="shared" si="3"/>
        <v>16</v>
      </c>
      <c r="J23" s="92">
        <v>925</v>
      </c>
      <c r="K23" s="92">
        <v>951</v>
      </c>
      <c r="L23" s="106">
        <f t="shared" si="4"/>
        <v>102.81081081081081</v>
      </c>
      <c r="M23" s="92">
        <f t="shared" si="5"/>
        <v>26</v>
      </c>
      <c r="N23" s="92">
        <v>460</v>
      </c>
      <c r="O23" s="92">
        <v>486</v>
      </c>
      <c r="P23" s="106">
        <f t="shared" si="6"/>
        <v>105.65217391304347</v>
      </c>
      <c r="Q23" s="92">
        <f t="shared" si="7"/>
        <v>26</v>
      </c>
      <c r="R23" s="106">
        <f t="shared" si="8"/>
        <v>49.729729729729733</v>
      </c>
      <c r="S23" s="106">
        <f t="shared" si="9"/>
        <v>51.104100946372242</v>
      </c>
      <c r="T23" s="106">
        <f t="shared" si="10"/>
        <v>1.3743712166425084</v>
      </c>
      <c r="U23" s="92">
        <v>176</v>
      </c>
      <c r="V23" s="92">
        <v>190</v>
      </c>
      <c r="W23" s="104">
        <f t="shared" si="11"/>
        <v>107.95454545454545</v>
      </c>
      <c r="X23" s="92">
        <f t="shared" si="12"/>
        <v>14</v>
      </c>
      <c r="Y23" s="92">
        <v>2388</v>
      </c>
      <c r="Z23" s="92">
        <v>3240</v>
      </c>
      <c r="AA23" s="104">
        <f t="shared" si="13"/>
        <v>135.678391959799</v>
      </c>
      <c r="AB23" s="92">
        <f t="shared" si="14"/>
        <v>852</v>
      </c>
      <c r="AC23" s="92">
        <v>1154</v>
      </c>
      <c r="AD23" s="92">
        <v>1119</v>
      </c>
      <c r="AE23" s="104">
        <f t="shared" si="15"/>
        <v>96.967071057192385</v>
      </c>
      <c r="AF23" s="92">
        <f t="shared" si="16"/>
        <v>-35</v>
      </c>
      <c r="AG23" s="92">
        <v>363</v>
      </c>
      <c r="AH23" s="91">
        <v>832</v>
      </c>
      <c r="AI23" s="104">
        <f t="shared" si="17"/>
        <v>229.20110192837467</v>
      </c>
      <c r="AJ23" s="92">
        <f t="shared" si="18"/>
        <v>469</v>
      </c>
      <c r="AK23" s="92">
        <v>142</v>
      </c>
      <c r="AL23" s="92">
        <v>136</v>
      </c>
      <c r="AM23" s="104">
        <f t="shared" si="19"/>
        <v>95.774647887323937</v>
      </c>
      <c r="AN23" s="92">
        <f t="shared" si="20"/>
        <v>-6</v>
      </c>
      <c r="AO23" s="93">
        <v>227</v>
      </c>
      <c r="AP23" s="93">
        <v>250</v>
      </c>
      <c r="AQ23" s="101">
        <f t="shared" si="21"/>
        <v>110.13215859030836</v>
      </c>
      <c r="AR23" s="93">
        <f t="shared" si="22"/>
        <v>23</v>
      </c>
      <c r="AS23" s="94">
        <v>1068</v>
      </c>
      <c r="AT23" s="92">
        <v>1036</v>
      </c>
      <c r="AU23" s="104">
        <f t="shared" si="23"/>
        <v>97.00374531835206</v>
      </c>
      <c r="AV23" s="92">
        <f t="shared" si="24"/>
        <v>-32</v>
      </c>
      <c r="AW23" s="92">
        <v>363</v>
      </c>
      <c r="AX23" s="92">
        <v>348</v>
      </c>
      <c r="AY23" s="104">
        <f t="shared" si="25"/>
        <v>95.867768595041326</v>
      </c>
      <c r="AZ23" s="92">
        <f t="shared" si="26"/>
        <v>-15</v>
      </c>
      <c r="BA23" s="92">
        <v>294</v>
      </c>
      <c r="BB23" s="92">
        <v>312</v>
      </c>
      <c r="BC23" s="104">
        <f t="shared" si="27"/>
        <v>106.12244897959184</v>
      </c>
      <c r="BD23" s="92">
        <f t="shared" si="28"/>
        <v>18</v>
      </c>
      <c r="BE23" s="91">
        <v>2037.037037037037</v>
      </c>
      <c r="BF23" s="92">
        <v>2917.1503957783643</v>
      </c>
      <c r="BG23" s="106">
        <f t="shared" si="29"/>
        <v>143.20556488366515</v>
      </c>
      <c r="BH23" s="92">
        <v>117</v>
      </c>
      <c r="BI23" s="92">
        <v>90</v>
      </c>
      <c r="BJ23" s="104">
        <f t="shared" si="30"/>
        <v>76.923076923076934</v>
      </c>
      <c r="BK23" s="92">
        <f t="shared" si="31"/>
        <v>-27</v>
      </c>
      <c r="BL23" s="92">
        <v>56</v>
      </c>
      <c r="BM23" s="92">
        <v>4282.7</v>
      </c>
      <c r="BN23" s="92">
        <v>4773.3100000000004</v>
      </c>
      <c r="BO23" s="104">
        <f t="shared" si="32"/>
        <v>111.45562378873142</v>
      </c>
      <c r="BP23" s="92">
        <f t="shared" si="33"/>
        <v>490.61000000000058</v>
      </c>
    </row>
    <row r="24" spans="1:68" s="23" customFormat="1" ht="17.25" customHeight="1" x14ac:dyDescent="0.25">
      <c r="A24" s="110" t="s">
        <v>65</v>
      </c>
      <c r="B24" s="92">
        <v>1043</v>
      </c>
      <c r="C24" s="91">
        <v>1148</v>
      </c>
      <c r="D24" s="106">
        <f t="shared" si="0"/>
        <v>110.06711409395973</v>
      </c>
      <c r="E24" s="92">
        <f t="shared" si="1"/>
        <v>105</v>
      </c>
      <c r="F24" s="92">
        <v>612</v>
      </c>
      <c r="G24" s="92">
        <v>686</v>
      </c>
      <c r="H24" s="106">
        <f t="shared" si="2"/>
        <v>112.09150326797386</v>
      </c>
      <c r="I24" s="92">
        <f t="shared" si="3"/>
        <v>74</v>
      </c>
      <c r="J24" s="92">
        <v>1251</v>
      </c>
      <c r="K24" s="92">
        <v>1241</v>
      </c>
      <c r="L24" s="106">
        <f t="shared" si="4"/>
        <v>99.200639488409266</v>
      </c>
      <c r="M24" s="92">
        <f t="shared" si="5"/>
        <v>-10</v>
      </c>
      <c r="N24" s="92">
        <v>842</v>
      </c>
      <c r="O24" s="92">
        <v>763</v>
      </c>
      <c r="P24" s="106">
        <v>0</v>
      </c>
      <c r="Q24" s="92">
        <f t="shared" si="7"/>
        <v>-79</v>
      </c>
      <c r="R24" s="106">
        <f t="shared" si="8"/>
        <v>67.306155075939245</v>
      </c>
      <c r="S24" s="106">
        <f t="shared" si="9"/>
        <v>61.482675261885575</v>
      </c>
      <c r="T24" s="106">
        <f t="shared" si="10"/>
        <v>-5.8234798140536697</v>
      </c>
      <c r="U24" s="92">
        <v>121</v>
      </c>
      <c r="V24" s="92">
        <v>158</v>
      </c>
      <c r="W24" s="104">
        <f t="shared" si="11"/>
        <v>130.57851239669424</v>
      </c>
      <c r="X24" s="92">
        <f t="shared" si="12"/>
        <v>37</v>
      </c>
      <c r="Y24" s="92">
        <v>3820</v>
      </c>
      <c r="Z24" s="92">
        <v>4043</v>
      </c>
      <c r="AA24" s="104">
        <f t="shared" si="13"/>
        <v>105.83769633507853</v>
      </c>
      <c r="AB24" s="92">
        <f t="shared" si="14"/>
        <v>223</v>
      </c>
      <c r="AC24" s="92">
        <v>1024</v>
      </c>
      <c r="AD24" s="92">
        <v>1124</v>
      </c>
      <c r="AE24" s="104">
        <f t="shared" si="15"/>
        <v>109.765625</v>
      </c>
      <c r="AF24" s="92">
        <f t="shared" si="16"/>
        <v>100</v>
      </c>
      <c r="AG24" s="92">
        <v>1340</v>
      </c>
      <c r="AH24" s="91">
        <v>1273</v>
      </c>
      <c r="AI24" s="104">
        <f t="shared" si="17"/>
        <v>95</v>
      </c>
      <c r="AJ24" s="92">
        <f t="shared" si="18"/>
        <v>-67</v>
      </c>
      <c r="AK24" s="92">
        <v>93</v>
      </c>
      <c r="AL24" s="92">
        <v>86</v>
      </c>
      <c r="AM24" s="104">
        <f t="shared" si="19"/>
        <v>92.473118279569889</v>
      </c>
      <c r="AN24" s="92">
        <f t="shared" si="20"/>
        <v>-7</v>
      </c>
      <c r="AO24" s="93">
        <v>342</v>
      </c>
      <c r="AP24" s="93">
        <v>316</v>
      </c>
      <c r="AQ24" s="101">
        <f t="shared" si="21"/>
        <v>92.397660818713447</v>
      </c>
      <c r="AR24" s="93">
        <f t="shared" si="22"/>
        <v>-26</v>
      </c>
      <c r="AS24" s="94">
        <v>2076</v>
      </c>
      <c r="AT24" s="92">
        <v>1885</v>
      </c>
      <c r="AU24" s="104">
        <f t="shared" si="23"/>
        <v>90.799614643545283</v>
      </c>
      <c r="AV24" s="92">
        <f t="shared" si="24"/>
        <v>-191</v>
      </c>
      <c r="AW24" s="92">
        <v>287</v>
      </c>
      <c r="AX24" s="92">
        <v>366</v>
      </c>
      <c r="AY24" s="104">
        <f t="shared" si="25"/>
        <v>127.52613240418118</v>
      </c>
      <c r="AZ24" s="92">
        <f t="shared" si="26"/>
        <v>79</v>
      </c>
      <c r="BA24" s="92">
        <v>227</v>
      </c>
      <c r="BB24" s="92">
        <v>291</v>
      </c>
      <c r="BC24" s="104">
        <f t="shared" si="27"/>
        <v>128.19383259911893</v>
      </c>
      <c r="BD24" s="92">
        <f t="shared" si="28"/>
        <v>64</v>
      </c>
      <c r="BE24" s="91">
        <v>2448.3636363636365</v>
      </c>
      <c r="BF24" s="92">
        <v>3270.0831024930749</v>
      </c>
      <c r="BG24" s="106">
        <f t="shared" si="29"/>
        <v>133.56198621500008</v>
      </c>
      <c r="BH24" s="92">
        <v>91</v>
      </c>
      <c r="BI24" s="92">
        <v>129</v>
      </c>
      <c r="BJ24" s="104">
        <f t="shared" si="30"/>
        <v>141.75824175824175</v>
      </c>
      <c r="BK24" s="92">
        <f t="shared" si="31"/>
        <v>38</v>
      </c>
      <c r="BL24" s="92">
        <v>19</v>
      </c>
      <c r="BM24" s="92">
        <v>4694.24</v>
      </c>
      <c r="BN24" s="92">
        <v>5913.87</v>
      </c>
      <c r="BO24" s="104">
        <f t="shared" si="32"/>
        <v>125.98141552200144</v>
      </c>
      <c r="BP24" s="92">
        <f t="shared" si="33"/>
        <v>1219.6300000000001</v>
      </c>
    </row>
    <row r="25" spans="1:68" s="23" customFormat="1" ht="18" customHeight="1" x14ac:dyDescent="0.25">
      <c r="A25" s="110" t="s">
        <v>64</v>
      </c>
      <c r="B25" s="92">
        <v>759</v>
      </c>
      <c r="C25" s="91">
        <v>734</v>
      </c>
      <c r="D25" s="106">
        <f t="shared" si="0"/>
        <v>96.706192358366266</v>
      </c>
      <c r="E25" s="92">
        <f t="shared" si="1"/>
        <v>-25</v>
      </c>
      <c r="F25" s="92">
        <v>435</v>
      </c>
      <c r="G25" s="92">
        <v>433</v>
      </c>
      <c r="H25" s="106">
        <f t="shared" si="2"/>
        <v>99.540229885057471</v>
      </c>
      <c r="I25" s="92">
        <f t="shared" si="3"/>
        <v>-2</v>
      </c>
      <c r="J25" s="92">
        <v>675</v>
      </c>
      <c r="K25" s="92">
        <v>710</v>
      </c>
      <c r="L25" s="106">
        <f t="shared" si="4"/>
        <v>105.18518518518518</v>
      </c>
      <c r="M25" s="92">
        <f t="shared" si="5"/>
        <v>35</v>
      </c>
      <c r="N25" s="92">
        <v>492</v>
      </c>
      <c r="O25" s="92">
        <v>514</v>
      </c>
      <c r="P25" s="106">
        <f>O24/N24*100</f>
        <v>90.617577197149643</v>
      </c>
      <c r="Q25" s="92">
        <f>O24-N24</f>
        <v>-79</v>
      </c>
      <c r="R25" s="106">
        <f>N24/J25*100</f>
        <v>124.74074074074073</v>
      </c>
      <c r="S25" s="106">
        <f>O24/K25*100</f>
        <v>107.46478873239435</v>
      </c>
      <c r="T25" s="106">
        <f t="shared" si="10"/>
        <v>-17.27595200834638</v>
      </c>
      <c r="U25" s="92">
        <v>67</v>
      </c>
      <c r="V25" s="92">
        <v>60</v>
      </c>
      <c r="W25" s="104">
        <f t="shared" si="11"/>
        <v>89.552238805970148</v>
      </c>
      <c r="X25" s="92">
        <f t="shared" si="12"/>
        <v>-7</v>
      </c>
      <c r="Y25" s="92">
        <v>3070</v>
      </c>
      <c r="Z25" s="92">
        <v>2772</v>
      </c>
      <c r="AA25" s="104">
        <f t="shared" si="13"/>
        <v>90.293159609120522</v>
      </c>
      <c r="AB25" s="92">
        <f t="shared" si="14"/>
        <v>-298</v>
      </c>
      <c r="AC25" s="92">
        <v>752</v>
      </c>
      <c r="AD25" s="92">
        <v>724</v>
      </c>
      <c r="AE25" s="104">
        <f t="shared" si="15"/>
        <v>96.276595744680847</v>
      </c>
      <c r="AF25" s="92">
        <f t="shared" si="16"/>
        <v>-28</v>
      </c>
      <c r="AG25" s="92">
        <v>1264</v>
      </c>
      <c r="AH25" s="91">
        <v>1173</v>
      </c>
      <c r="AI25" s="104">
        <f t="shared" si="17"/>
        <v>92.800632911392398</v>
      </c>
      <c r="AJ25" s="92">
        <f t="shared" si="18"/>
        <v>-91</v>
      </c>
      <c r="AK25" s="92">
        <v>125</v>
      </c>
      <c r="AL25" s="92">
        <v>122</v>
      </c>
      <c r="AM25" s="104">
        <f t="shared" si="19"/>
        <v>97.6</v>
      </c>
      <c r="AN25" s="92">
        <f t="shared" si="20"/>
        <v>-3</v>
      </c>
      <c r="AO25" s="93">
        <v>179</v>
      </c>
      <c r="AP25" s="93">
        <v>217</v>
      </c>
      <c r="AQ25" s="101">
        <f t="shared" si="21"/>
        <v>121.22905027932961</v>
      </c>
      <c r="AR25" s="93">
        <f t="shared" si="22"/>
        <v>38</v>
      </c>
      <c r="AS25" s="94">
        <v>640</v>
      </c>
      <c r="AT25" s="92">
        <v>687</v>
      </c>
      <c r="AU25" s="104">
        <f t="shared" si="23"/>
        <v>107.34375</v>
      </c>
      <c r="AV25" s="92">
        <f t="shared" si="24"/>
        <v>47</v>
      </c>
      <c r="AW25" s="92">
        <v>262</v>
      </c>
      <c r="AX25" s="92">
        <v>244</v>
      </c>
      <c r="AY25" s="104">
        <f t="shared" si="25"/>
        <v>93.129770992366417</v>
      </c>
      <c r="AZ25" s="92">
        <f t="shared" si="26"/>
        <v>-18</v>
      </c>
      <c r="BA25" s="92">
        <v>239</v>
      </c>
      <c r="BB25" s="92">
        <v>214</v>
      </c>
      <c r="BC25" s="104">
        <f t="shared" si="27"/>
        <v>89.539748953974893</v>
      </c>
      <c r="BD25" s="92">
        <f t="shared" si="28"/>
        <v>-25</v>
      </c>
      <c r="BE25" s="91">
        <v>2162.5</v>
      </c>
      <c r="BF25" s="92">
        <v>2550.6172839506171</v>
      </c>
      <c r="BG25" s="106">
        <f t="shared" si="29"/>
        <v>117.94762006708055</v>
      </c>
      <c r="BH25" s="92">
        <v>20</v>
      </c>
      <c r="BI25" s="92">
        <v>15</v>
      </c>
      <c r="BJ25" s="104">
        <f t="shared" si="30"/>
        <v>75</v>
      </c>
      <c r="BK25" s="92">
        <f t="shared" si="31"/>
        <v>-5</v>
      </c>
      <c r="BL25" s="92">
        <v>4</v>
      </c>
      <c r="BM25" s="92">
        <v>4576.1000000000004</v>
      </c>
      <c r="BN25" s="92">
        <v>5392.27</v>
      </c>
      <c r="BO25" s="104">
        <f t="shared" si="32"/>
        <v>117.83549310548283</v>
      </c>
      <c r="BP25" s="92">
        <f t="shared" si="33"/>
        <v>816.17000000000007</v>
      </c>
    </row>
    <row r="26" spans="1:68" s="23" customFormat="1" ht="18" customHeight="1" x14ac:dyDescent="0.25">
      <c r="A26" s="110" t="s">
        <v>58</v>
      </c>
      <c r="B26" s="92">
        <v>3691</v>
      </c>
      <c r="C26" s="91">
        <v>3664</v>
      </c>
      <c r="D26" s="106">
        <f t="shared" si="0"/>
        <v>99.268490923868868</v>
      </c>
      <c r="E26" s="92">
        <f t="shared" si="1"/>
        <v>-27</v>
      </c>
      <c r="F26" s="92">
        <v>2342</v>
      </c>
      <c r="G26" s="92">
        <v>2254</v>
      </c>
      <c r="H26" s="106">
        <f t="shared" si="2"/>
        <v>96.242527754056368</v>
      </c>
      <c r="I26" s="92">
        <f t="shared" si="3"/>
        <v>-88</v>
      </c>
      <c r="J26" s="92">
        <v>5449</v>
      </c>
      <c r="K26" s="92">
        <v>4196</v>
      </c>
      <c r="L26" s="106">
        <f t="shared" si="4"/>
        <v>77.004955037621585</v>
      </c>
      <c r="M26" s="92">
        <f t="shared" si="5"/>
        <v>-1253</v>
      </c>
      <c r="N26" s="249">
        <v>4477</v>
      </c>
      <c r="O26" s="249">
        <v>3072</v>
      </c>
      <c r="P26" s="106">
        <f>O25/N25*100</f>
        <v>104.47154471544715</v>
      </c>
      <c r="Q26" s="92">
        <f>O25-N25</f>
        <v>22</v>
      </c>
      <c r="R26" s="106">
        <f>N25/J26*100</f>
        <v>9.0291796659937607</v>
      </c>
      <c r="S26" s="106">
        <f>O25/K26*100</f>
        <v>12.249761677788371</v>
      </c>
      <c r="T26" s="106">
        <f t="shared" si="10"/>
        <v>3.22058201179461</v>
      </c>
      <c r="U26" s="92">
        <v>374</v>
      </c>
      <c r="V26" s="92">
        <v>458</v>
      </c>
      <c r="W26" s="104">
        <f t="shared" si="11"/>
        <v>122.45989304812835</v>
      </c>
      <c r="X26" s="92">
        <f t="shared" si="12"/>
        <v>84</v>
      </c>
      <c r="Y26" s="92">
        <v>14805</v>
      </c>
      <c r="Z26" s="92">
        <v>14317</v>
      </c>
      <c r="AA26" s="104">
        <f t="shared" si="13"/>
        <v>96.703816278284364</v>
      </c>
      <c r="AB26" s="92">
        <f t="shared" si="14"/>
        <v>-488</v>
      </c>
      <c r="AC26" s="92">
        <v>3588</v>
      </c>
      <c r="AD26" s="92">
        <v>3528</v>
      </c>
      <c r="AE26" s="104">
        <f t="shared" si="15"/>
        <v>98.327759197324411</v>
      </c>
      <c r="AF26" s="92">
        <f t="shared" si="16"/>
        <v>-60</v>
      </c>
      <c r="AG26" s="92">
        <v>4972</v>
      </c>
      <c r="AH26" s="91">
        <v>5145</v>
      </c>
      <c r="AI26" s="104">
        <f t="shared" si="17"/>
        <v>103.47948511665325</v>
      </c>
      <c r="AJ26" s="92">
        <f t="shared" si="18"/>
        <v>173</v>
      </c>
      <c r="AK26" s="92">
        <v>229</v>
      </c>
      <c r="AL26" s="92">
        <v>269</v>
      </c>
      <c r="AM26" s="104">
        <f t="shared" si="19"/>
        <v>117.46724890829694</v>
      </c>
      <c r="AN26" s="92">
        <f t="shared" si="20"/>
        <v>40</v>
      </c>
      <c r="AO26" s="93">
        <v>2426</v>
      </c>
      <c r="AP26" s="93">
        <v>2136</v>
      </c>
      <c r="AQ26" s="101">
        <f t="shared" si="21"/>
        <v>88.046166529266273</v>
      </c>
      <c r="AR26" s="93">
        <f t="shared" si="22"/>
        <v>-290</v>
      </c>
      <c r="AS26" s="94">
        <v>16472</v>
      </c>
      <c r="AT26" s="92">
        <v>15986</v>
      </c>
      <c r="AU26" s="104">
        <f t="shared" si="23"/>
        <v>97.049538610976199</v>
      </c>
      <c r="AV26" s="92">
        <f t="shared" si="24"/>
        <v>-486</v>
      </c>
      <c r="AW26" s="92">
        <v>1393</v>
      </c>
      <c r="AX26" s="92">
        <v>1368</v>
      </c>
      <c r="AY26" s="104">
        <f t="shared" si="25"/>
        <v>98.205312275664042</v>
      </c>
      <c r="AZ26" s="92">
        <f t="shared" si="26"/>
        <v>-25</v>
      </c>
      <c r="BA26" s="92">
        <v>1015</v>
      </c>
      <c r="BB26" s="92">
        <v>1015</v>
      </c>
      <c r="BC26" s="104">
        <f t="shared" si="27"/>
        <v>100</v>
      </c>
      <c r="BD26" s="92">
        <f t="shared" si="28"/>
        <v>0</v>
      </c>
      <c r="BE26" s="91">
        <v>2791.8123275068997</v>
      </c>
      <c r="BF26" s="92">
        <v>3411.3594040968342</v>
      </c>
      <c r="BG26" s="106">
        <f t="shared" si="29"/>
        <v>122.19157321162746</v>
      </c>
      <c r="BH26" s="92">
        <v>1907</v>
      </c>
      <c r="BI26" s="92">
        <v>1264</v>
      </c>
      <c r="BJ26" s="104">
        <f t="shared" si="30"/>
        <v>66.282118510749868</v>
      </c>
      <c r="BK26" s="92">
        <f t="shared" si="31"/>
        <v>-643</v>
      </c>
      <c r="BL26" s="92">
        <v>170</v>
      </c>
      <c r="BM26" s="92">
        <v>5465.38</v>
      </c>
      <c r="BN26" s="92">
        <v>6372.01</v>
      </c>
      <c r="BO26" s="104">
        <f t="shared" si="32"/>
        <v>116.58859951183634</v>
      </c>
      <c r="BP26" s="92">
        <f t="shared" si="33"/>
        <v>906.63000000000011</v>
      </c>
    </row>
    <row r="27" spans="1:68" s="4" customFormat="1" x14ac:dyDescent="0.2">
      <c r="A27" s="16"/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P27" s="17"/>
      <c r="Q27" s="17"/>
      <c r="R27" s="17"/>
      <c r="S27" s="17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9"/>
      <c r="AT27" s="19"/>
      <c r="AU27" s="19"/>
      <c r="AV27" s="20"/>
      <c r="AW27" s="16"/>
      <c r="AX27" s="16"/>
      <c r="AY27" s="16"/>
      <c r="AZ27" s="16"/>
      <c r="BA27" s="16"/>
      <c r="BB27" s="16"/>
      <c r="BC27" s="16"/>
      <c r="BD27" s="21"/>
      <c r="BE27" s="16"/>
      <c r="BF27" s="21"/>
      <c r="BG27" s="30"/>
      <c r="BH27" s="16"/>
      <c r="BI27" s="16"/>
      <c r="BJ27" s="16"/>
      <c r="BK27" s="16"/>
      <c r="BL27" s="19"/>
      <c r="BM27" s="16"/>
      <c r="BN27" s="16"/>
      <c r="BO27" s="16"/>
      <c r="BP27" s="16"/>
    </row>
    <row r="28" spans="1:68" s="4" customFormat="1" x14ac:dyDescent="0.2">
      <c r="A28" s="16"/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9"/>
      <c r="AT28" s="19"/>
      <c r="AU28" s="19"/>
      <c r="AV28" s="20"/>
      <c r="AW28" s="16"/>
      <c r="AX28" s="16"/>
      <c r="AY28" s="16"/>
      <c r="AZ28" s="16"/>
      <c r="BA28" s="16"/>
      <c r="BB28" s="16"/>
      <c r="BC28" s="16"/>
      <c r="BD28" s="21"/>
      <c r="BE28" s="21"/>
      <c r="BF28" s="21"/>
      <c r="BG28" s="30"/>
      <c r="BH28" s="16"/>
      <c r="BI28" s="16"/>
      <c r="BJ28" s="16"/>
      <c r="BK28" s="16"/>
      <c r="BL28" s="19"/>
      <c r="BM28" s="16"/>
      <c r="BN28" s="16"/>
      <c r="BO28" s="16"/>
      <c r="BP28" s="16"/>
    </row>
    <row r="29" spans="1:68" s="4" customForma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30"/>
      <c r="BH29" s="16"/>
      <c r="BI29" s="16"/>
      <c r="BJ29" s="16"/>
      <c r="BK29" s="16"/>
      <c r="BL29" s="19"/>
      <c r="BM29" s="16"/>
      <c r="BN29" s="16"/>
      <c r="BO29" s="16"/>
      <c r="BP29" s="16"/>
    </row>
    <row r="30" spans="1:68" s="4" customFormat="1" x14ac:dyDescent="0.2">
      <c r="A30" s="16"/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21"/>
      <c r="AW30" s="16"/>
      <c r="AX30" s="16"/>
      <c r="AY30" s="16"/>
      <c r="AZ30" s="16"/>
      <c r="BA30" s="16"/>
      <c r="BB30" s="16"/>
      <c r="BC30" s="16"/>
      <c r="BD30" s="21"/>
      <c r="BE30" s="21"/>
      <c r="BF30" s="21"/>
      <c r="BG30" s="30"/>
      <c r="BH30" s="16"/>
      <c r="BI30" s="16"/>
      <c r="BJ30" s="16"/>
      <c r="BK30" s="16"/>
      <c r="BL30" s="19"/>
      <c r="BM30" s="16"/>
      <c r="BN30" s="16"/>
      <c r="BO30" s="16"/>
      <c r="BP30" s="16"/>
    </row>
    <row r="31" spans="1:68" s="4" customFormat="1" x14ac:dyDescent="0.2">
      <c r="A31" s="16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21"/>
      <c r="BE31" s="21"/>
      <c r="BF31" s="21"/>
      <c r="BG31" s="30"/>
      <c r="BH31" s="16"/>
      <c r="BI31" s="16"/>
      <c r="BJ31" s="16"/>
      <c r="BK31" s="16"/>
      <c r="BL31" s="19"/>
      <c r="BM31" s="16"/>
      <c r="BN31" s="16"/>
      <c r="BO31" s="16"/>
      <c r="BP31" s="16"/>
    </row>
    <row r="32" spans="1:68" s="4" customFormat="1" x14ac:dyDescent="0.2">
      <c r="A32" s="16"/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30"/>
      <c r="BH32" s="16"/>
      <c r="BI32" s="16"/>
      <c r="BJ32" s="16"/>
      <c r="BK32" s="16"/>
      <c r="BL32" s="19"/>
      <c r="BM32" s="16"/>
      <c r="BN32" s="16"/>
      <c r="BO32" s="16"/>
      <c r="BP32" s="16"/>
    </row>
    <row r="33" spans="1:68" s="4" customFormat="1" x14ac:dyDescent="0.2">
      <c r="A33" s="16"/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30"/>
      <c r="BH33" s="16"/>
      <c r="BI33" s="16"/>
      <c r="BJ33" s="16"/>
      <c r="BK33" s="16"/>
      <c r="BL33" s="19"/>
      <c r="BM33" s="16"/>
      <c r="BN33" s="16"/>
      <c r="BO33" s="16"/>
      <c r="BP33" s="16"/>
    </row>
    <row r="34" spans="1:68" s="4" customFormat="1" x14ac:dyDescent="0.2">
      <c r="A34" s="16"/>
      <c r="B34" s="16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30"/>
      <c r="BH34" s="16"/>
      <c r="BI34" s="16"/>
      <c r="BJ34" s="16"/>
      <c r="BK34" s="16"/>
      <c r="BL34" s="19"/>
      <c r="BM34" s="16"/>
      <c r="BN34" s="16"/>
      <c r="BO34" s="16"/>
      <c r="BP34" s="16"/>
    </row>
    <row r="35" spans="1:68" s="4" customForma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30"/>
      <c r="BH35" s="16"/>
      <c r="BI35" s="16"/>
      <c r="BJ35" s="16"/>
      <c r="BK35" s="16"/>
      <c r="BL35" s="19"/>
      <c r="BM35" s="16"/>
      <c r="BN35" s="16"/>
      <c r="BO35" s="16"/>
      <c r="BP35" s="16"/>
    </row>
    <row r="36" spans="1:68" s="4" customForma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30"/>
      <c r="BH36" s="16"/>
      <c r="BI36" s="16"/>
      <c r="BJ36" s="16"/>
      <c r="BK36" s="16"/>
      <c r="BL36" s="19"/>
      <c r="BM36" s="16"/>
      <c r="BN36" s="16"/>
      <c r="BO36" s="16"/>
      <c r="BP36" s="16"/>
    </row>
    <row r="37" spans="1:68" s="4" customForma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30"/>
      <c r="BH37" s="16"/>
      <c r="BI37" s="16"/>
      <c r="BJ37" s="16"/>
      <c r="BK37" s="16"/>
      <c r="BL37" s="19"/>
      <c r="BM37" s="16"/>
      <c r="BN37" s="16"/>
      <c r="BO37" s="16"/>
      <c r="BP37" s="16"/>
    </row>
    <row r="38" spans="1:68" s="4" customForma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30"/>
      <c r="BH38" s="16"/>
      <c r="BI38" s="16"/>
      <c r="BJ38" s="16"/>
      <c r="BK38" s="16"/>
      <c r="BL38" s="19"/>
      <c r="BM38" s="16"/>
      <c r="BN38" s="16"/>
      <c r="BO38" s="16"/>
      <c r="BP38" s="16"/>
    </row>
    <row r="39" spans="1:68" s="4" customForma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30"/>
      <c r="BH39" s="16"/>
      <c r="BI39" s="16"/>
      <c r="BJ39" s="16"/>
      <c r="BK39" s="16"/>
      <c r="BL39" s="19"/>
      <c r="BM39" s="16"/>
      <c r="BN39" s="16"/>
      <c r="BO39" s="16"/>
      <c r="BP39" s="16"/>
    </row>
    <row r="40" spans="1:68" s="4" customForma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30"/>
      <c r="BH40" s="16"/>
      <c r="BI40" s="16"/>
      <c r="BJ40" s="16"/>
      <c r="BK40" s="16"/>
      <c r="BL40" s="19"/>
      <c r="BM40" s="16"/>
      <c r="BN40" s="16"/>
      <c r="BO40" s="16"/>
      <c r="BP40" s="16"/>
    </row>
    <row r="41" spans="1:68" s="4" customForma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30"/>
      <c r="BH41" s="16"/>
      <c r="BI41" s="16"/>
      <c r="BJ41" s="16"/>
      <c r="BK41" s="16"/>
      <c r="BL41" s="19"/>
      <c r="BM41" s="16"/>
      <c r="BN41" s="16"/>
      <c r="BO41" s="16"/>
      <c r="BP41" s="16"/>
    </row>
    <row r="42" spans="1:68" s="4" customForma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30"/>
      <c r="BH42" s="16"/>
      <c r="BI42" s="16"/>
      <c r="BJ42" s="16"/>
      <c r="BK42" s="16"/>
      <c r="BL42" s="19"/>
      <c r="BM42" s="16"/>
      <c r="BN42" s="16"/>
      <c r="BO42" s="16"/>
      <c r="BP42" s="16"/>
    </row>
    <row r="43" spans="1:68" s="4" customForma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30"/>
      <c r="BH43" s="16"/>
      <c r="BI43" s="16"/>
      <c r="BJ43" s="16"/>
      <c r="BK43" s="16"/>
      <c r="BL43" s="19"/>
      <c r="BM43" s="16"/>
      <c r="BN43" s="16"/>
      <c r="BO43" s="16"/>
      <c r="BP43" s="16"/>
    </row>
    <row r="44" spans="1:68" s="4" customForma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30"/>
      <c r="BH44" s="16"/>
      <c r="BI44" s="16"/>
      <c r="BJ44" s="16"/>
      <c r="BK44" s="16"/>
      <c r="BL44" s="19"/>
      <c r="BM44" s="16"/>
      <c r="BN44" s="16"/>
      <c r="BO44" s="16"/>
      <c r="BP44" s="16"/>
    </row>
    <row r="45" spans="1:68" s="4" customForma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30"/>
      <c r="BH45" s="16"/>
      <c r="BI45" s="16"/>
      <c r="BJ45" s="16"/>
      <c r="BK45" s="16"/>
      <c r="BL45" s="19"/>
      <c r="BM45" s="16"/>
      <c r="BN45" s="16"/>
      <c r="BO45" s="16"/>
      <c r="BP45" s="16"/>
    </row>
    <row r="46" spans="1:68" s="4" customForma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30"/>
      <c r="BH46" s="16"/>
      <c r="BI46" s="16"/>
      <c r="BJ46" s="16"/>
      <c r="BK46" s="16"/>
      <c r="BL46" s="19"/>
      <c r="BM46" s="16"/>
      <c r="BN46" s="16"/>
      <c r="BO46" s="16"/>
      <c r="BP46" s="16"/>
    </row>
    <row r="47" spans="1:68" s="4" customForma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30"/>
      <c r="BH47" s="16"/>
      <c r="BI47" s="16"/>
      <c r="BJ47" s="16"/>
      <c r="BK47" s="16"/>
      <c r="BL47" s="19"/>
      <c r="BM47" s="16"/>
      <c r="BN47" s="16"/>
      <c r="BO47" s="16"/>
      <c r="BP47" s="16"/>
    </row>
    <row r="48" spans="1:68" s="4" customForma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30"/>
      <c r="BH48" s="16"/>
      <c r="BI48" s="16"/>
      <c r="BJ48" s="16"/>
      <c r="BK48" s="16"/>
      <c r="BL48" s="19"/>
      <c r="BM48" s="16"/>
      <c r="BN48" s="16"/>
      <c r="BO48" s="16"/>
      <c r="BP48" s="16"/>
    </row>
    <row r="49" spans="1:68" s="4" customForma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30"/>
      <c r="BH49" s="16"/>
      <c r="BI49" s="16"/>
      <c r="BJ49" s="16"/>
      <c r="BK49" s="16"/>
      <c r="BL49" s="19"/>
      <c r="BM49" s="16"/>
      <c r="BN49" s="16"/>
      <c r="BO49" s="16"/>
      <c r="BP49" s="16"/>
    </row>
    <row r="50" spans="1:68" s="4" customForma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30"/>
      <c r="BH50" s="16"/>
      <c r="BI50" s="16"/>
      <c r="BJ50" s="16"/>
      <c r="BK50" s="16"/>
      <c r="BL50" s="19"/>
      <c r="BM50" s="16"/>
      <c r="BN50" s="16"/>
      <c r="BO50" s="16"/>
      <c r="BP50" s="16"/>
    </row>
    <row r="51" spans="1:68" s="4" customForma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30"/>
      <c r="BH51" s="16"/>
      <c r="BI51" s="16"/>
      <c r="BJ51" s="16"/>
      <c r="BK51" s="16"/>
      <c r="BL51" s="19"/>
      <c r="BM51" s="16"/>
      <c r="BN51" s="16"/>
      <c r="BO51" s="16"/>
      <c r="BP51" s="16"/>
    </row>
    <row r="52" spans="1:68" s="4" customForma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30"/>
      <c r="BH52" s="16"/>
      <c r="BI52" s="16"/>
      <c r="BJ52" s="16"/>
      <c r="BK52" s="16"/>
      <c r="BL52" s="19"/>
      <c r="BM52" s="16"/>
      <c r="BN52" s="16"/>
      <c r="BO52" s="16"/>
      <c r="BP52" s="16"/>
    </row>
    <row r="53" spans="1:68" s="4" customForma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30"/>
      <c r="BH53" s="16"/>
      <c r="BI53" s="16"/>
      <c r="BJ53" s="16"/>
      <c r="BK53" s="16"/>
      <c r="BL53" s="19"/>
      <c r="BM53" s="16"/>
      <c r="BN53" s="16"/>
      <c r="BO53" s="16"/>
      <c r="BP53" s="16"/>
    </row>
    <row r="54" spans="1:68" s="2" customForma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30"/>
      <c r="BH54" s="16"/>
      <c r="BI54" s="16"/>
      <c r="BJ54" s="16"/>
      <c r="BK54" s="16"/>
      <c r="BL54" s="19"/>
      <c r="BM54" s="16"/>
      <c r="BN54" s="16"/>
      <c r="BO54" s="16"/>
      <c r="BP54" s="16"/>
    </row>
    <row r="55" spans="1:68" s="2" customForma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30"/>
      <c r="BH55" s="16"/>
      <c r="BI55" s="16"/>
      <c r="BJ55" s="16"/>
      <c r="BK55" s="16"/>
      <c r="BL55" s="19"/>
      <c r="BM55" s="16"/>
      <c r="BN55" s="16"/>
      <c r="BO55" s="16"/>
      <c r="BP55" s="16"/>
    </row>
    <row r="56" spans="1:68" s="2" customForma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30"/>
      <c r="BH56" s="16"/>
      <c r="BI56" s="16"/>
      <c r="BJ56" s="16"/>
      <c r="BK56" s="16"/>
      <c r="BL56" s="19"/>
      <c r="BM56" s="16"/>
      <c r="BN56" s="16"/>
      <c r="BO56" s="16"/>
      <c r="BP56" s="16"/>
    </row>
    <row r="57" spans="1:68" s="2" customForma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30"/>
      <c r="BH57" s="16"/>
      <c r="BI57" s="16"/>
      <c r="BJ57" s="16"/>
      <c r="BK57" s="16"/>
      <c r="BL57" s="19"/>
      <c r="BM57" s="16"/>
      <c r="BN57" s="16"/>
      <c r="BO57" s="16"/>
      <c r="BP57" s="16"/>
    </row>
    <row r="58" spans="1:68" s="2" customForma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30"/>
      <c r="BH58" s="16"/>
      <c r="BI58" s="16"/>
      <c r="BJ58" s="16"/>
      <c r="BK58" s="16"/>
      <c r="BL58" s="19"/>
      <c r="BM58" s="16"/>
      <c r="BN58" s="16"/>
      <c r="BO58" s="16"/>
      <c r="BP58" s="16"/>
    </row>
    <row r="59" spans="1:68" s="2" customForma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30"/>
      <c r="BH59" s="16"/>
      <c r="BI59" s="16"/>
      <c r="BJ59" s="16"/>
      <c r="BK59" s="16"/>
      <c r="BL59" s="19"/>
      <c r="BM59" s="16"/>
      <c r="BN59" s="16"/>
      <c r="BO59" s="16"/>
      <c r="BP59" s="16"/>
    </row>
    <row r="60" spans="1:68" s="2" customForma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30"/>
      <c r="BH60" s="16"/>
      <c r="BI60" s="16"/>
      <c r="BJ60" s="16"/>
      <c r="BK60" s="16"/>
      <c r="BL60" s="19"/>
      <c r="BM60" s="16"/>
      <c r="BN60" s="16"/>
      <c r="BO60" s="16"/>
      <c r="BP60" s="16"/>
    </row>
    <row r="61" spans="1:68" s="2" customForma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30"/>
      <c r="BH61" s="16"/>
      <c r="BI61" s="16"/>
      <c r="BJ61" s="16"/>
      <c r="BK61" s="16"/>
      <c r="BL61" s="19"/>
      <c r="BM61" s="16"/>
      <c r="BN61" s="16"/>
      <c r="BO61" s="16"/>
      <c r="BP61" s="16"/>
    </row>
    <row r="62" spans="1:68" s="2" customForma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30"/>
      <c r="BH62" s="16"/>
      <c r="BI62" s="16"/>
      <c r="BJ62" s="16"/>
      <c r="BK62" s="16"/>
      <c r="BL62" s="19"/>
      <c r="BM62" s="16"/>
      <c r="BN62" s="16"/>
      <c r="BO62" s="16"/>
      <c r="BP62" s="16"/>
    </row>
    <row r="63" spans="1:68" s="2" customForma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30"/>
      <c r="BH63" s="16"/>
      <c r="BI63" s="16"/>
      <c r="BJ63" s="16"/>
      <c r="BK63" s="16"/>
      <c r="BL63" s="19"/>
      <c r="BM63" s="16"/>
      <c r="BN63" s="16"/>
      <c r="BO63" s="16"/>
      <c r="BP63" s="16"/>
    </row>
    <row r="64" spans="1:68" s="2" customForma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30"/>
      <c r="BH64" s="16"/>
      <c r="BI64" s="16"/>
      <c r="BJ64" s="16"/>
      <c r="BK64" s="16"/>
      <c r="BL64" s="19"/>
      <c r="BM64" s="16"/>
      <c r="BN64" s="16"/>
      <c r="BO64" s="16"/>
      <c r="BP64" s="16"/>
    </row>
    <row r="65" spans="1:68" s="2" customForma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30"/>
      <c r="BH65" s="16"/>
      <c r="BI65" s="16"/>
      <c r="BJ65" s="16"/>
      <c r="BK65" s="16"/>
      <c r="BL65" s="19"/>
      <c r="BM65" s="16"/>
      <c r="BN65" s="16"/>
      <c r="BO65" s="16"/>
      <c r="BP65" s="16"/>
    </row>
    <row r="66" spans="1:68" s="2" customForma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30"/>
      <c r="BH66" s="16"/>
      <c r="BI66" s="16"/>
      <c r="BJ66" s="16"/>
      <c r="BK66" s="16"/>
      <c r="BL66" s="19"/>
      <c r="BM66" s="16"/>
      <c r="BN66" s="16"/>
      <c r="BO66" s="16"/>
      <c r="BP66" s="16"/>
    </row>
    <row r="67" spans="1:68" s="2" customForma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30"/>
      <c r="BH67" s="16"/>
      <c r="BI67" s="16"/>
      <c r="BJ67" s="16"/>
      <c r="BK67" s="16"/>
      <c r="BL67" s="19"/>
      <c r="BM67" s="16"/>
      <c r="BN67" s="16"/>
      <c r="BO67" s="16"/>
      <c r="BP67" s="16"/>
    </row>
    <row r="68" spans="1:68" s="2" customForma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30"/>
      <c r="BH68" s="16"/>
      <c r="BI68" s="16"/>
      <c r="BJ68" s="16"/>
      <c r="BK68" s="16"/>
      <c r="BL68" s="19"/>
      <c r="BM68" s="16"/>
      <c r="BN68" s="16"/>
      <c r="BO68" s="16"/>
      <c r="BP68" s="16"/>
    </row>
    <row r="69" spans="1:68" s="2" customForma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30"/>
      <c r="BH69" s="16"/>
      <c r="BI69" s="16"/>
      <c r="BJ69" s="16"/>
      <c r="BK69" s="16"/>
      <c r="BL69" s="19"/>
      <c r="BM69" s="16"/>
      <c r="BN69" s="16"/>
      <c r="BO69" s="16"/>
      <c r="BP69" s="16"/>
    </row>
    <row r="70" spans="1:68" s="2" customForma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30"/>
      <c r="BH70" s="16"/>
      <c r="BI70" s="16"/>
      <c r="BJ70" s="16"/>
      <c r="BK70" s="16"/>
      <c r="BL70" s="19"/>
      <c r="BM70" s="16"/>
      <c r="BN70" s="16"/>
      <c r="BO70" s="16"/>
      <c r="BP70" s="16"/>
    </row>
    <row r="71" spans="1:68" s="2" customForma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30"/>
      <c r="BH71" s="16"/>
      <c r="BI71" s="16"/>
      <c r="BJ71" s="16"/>
      <c r="BK71" s="16"/>
      <c r="BL71" s="19"/>
      <c r="BM71" s="16"/>
      <c r="BN71" s="16"/>
      <c r="BO71" s="16"/>
      <c r="BP71" s="16"/>
    </row>
    <row r="72" spans="1:68" s="2" customForma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30"/>
      <c r="BH72" s="16"/>
      <c r="BI72" s="16"/>
      <c r="BJ72" s="16"/>
      <c r="BK72" s="16"/>
      <c r="BL72" s="19"/>
      <c r="BM72" s="16"/>
      <c r="BN72" s="16"/>
      <c r="BO72" s="16"/>
      <c r="BP72" s="16"/>
    </row>
    <row r="73" spans="1:68" s="2" customForma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30"/>
      <c r="BH73" s="16"/>
      <c r="BI73" s="16"/>
      <c r="BJ73" s="16"/>
      <c r="BK73" s="16"/>
      <c r="BL73" s="19"/>
      <c r="BM73" s="16"/>
      <c r="BN73" s="16"/>
      <c r="BO73" s="16"/>
      <c r="BP73" s="16"/>
    </row>
    <row r="74" spans="1:68" s="2" customForma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30"/>
      <c r="BH74" s="16"/>
      <c r="BI74" s="16"/>
      <c r="BJ74" s="16"/>
      <c r="BK74" s="16"/>
      <c r="BL74" s="19"/>
      <c r="BM74" s="16"/>
      <c r="BN74" s="16"/>
      <c r="BO74" s="16"/>
      <c r="BP74" s="16"/>
    </row>
    <row r="75" spans="1:68" s="2" customForma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30"/>
      <c r="BH75" s="16"/>
      <c r="BI75" s="16"/>
      <c r="BJ75" s="16"/>
      <c r="BK75" s="16"/>
      <c r="BL75" s="19"/>
      <c r="BM75" s="16"/>
      <c r="BN75" s="16"/>
      <c r="BO75" s="16"/>
      <c r="BP75" s="16"/>
    </row>
    <row r="76" spans="1:68" s="2" customForma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30"/>
      <c r="BH76" s="16"/>
      <c r="BI76" s="16"/>
      <c r="BJ76" s="16"/>
      <c r="BK76" s="16"/>
      <c r="BL76" s="19"/>
      <c r="BM76" s="16"/>
      <c r="BN76" s="16"/>
      <c r="BO76" s="16"/>
      <c r="BP76" s="16"/>
    </row>
    <row r="77" spans="1:68" s="2" customForma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30"/>
      <c r="BH77" s="16"/>
      <c r="BI77" s="16"/>
      <c r="BJ77" s="16"/>
      <c r="BK77" s="16"/>
      <c r="BL77" s="19"/>
      <c r="BM77" s="16"/>
      <c r="BN77" s="16"/>
      <c r="BO77" s="16"/>
      <c r="BP77" s="16"/>
    </row>
    <row r="78" spans="1:68" s="2" customForma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30"/>
      <c r="BH78" s="16"/>
      <c r="BI78" s="16"/>
      <c r="BJ78" s="16"/>
      <c r="BK78" s="16"/>
      <c r="BL78" s="19"/>
      <c r="BM78" s="16"/>
      <c r="BN78" s="16"/>
      <c r="BO78" s="16"/>
      <c r="BP78" s="16"/>
    </row>
    <row r="79" spans="1:68" s="2" customForma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30"/>
      <c r="BH79" s="16"/>
      <c r="BI79" s="16"/>
      <c r="BJ79" s="16"/>
      <c r="BK79" s="16"/>
      <c r="BL79" s="19"/>
      <c r="BM79" s="16"/>
      <c r="BN79" s="16"/>
      <c r="BO79" s="16"/>
      <c r="BP79" s="16"/>
    </row>
    <row r="80" spans="1:68" s="2" customForma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30"/>
      <c r="BH80" s="16"/>
      <c r="BI80" s="16"/>
      <c r="BJ80" s="16"/>
      <c r="BK80" s="16"/>
      <c r="BL80" s="19"/>
      <c r="BM80" s="16"/>
      <c r="BN80" s="16"/>
      <c r="BO80" s="16"/>
      <c r="BP80" s="16"/>
    </row>
    <row r="81" spans="1:68" s="2" customForma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30"/>
      <c r="BH81" s="16"/>
      <c r="BI81" s="16"/>
      <c r="BJ81" s="16"/>
      <c r="BK81" s="16"/>
      <c r="BL81" s="19"/>
      <c r="BM81" s="16"/>
      <c r="BN81" s="16"/>
      <c r="BO81" s="16"/>
      <c r="BP81" s="16"/>
    </row>
    <row r="82" spans="1:68" s="2" customForma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30"/>
      <c r="BH82" s="16"/>
      <c r="BI82" s="16"/>
      <c r="BJ82" s="16"/>
      <c r="BK82" s="16"/>
      <c r="BL82" s="19"/>
      <c r="BM82" s="16"/>
      <c r="BN82" s="16"/>
      <c r="BO82" s="16"/>
      <c r="BP82" s="16"/>
    </row>
    <row r="83" spans="1:68" s="2" customForma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30"/>
      <c r="BH83" s="16"/>
      <c r="BI83" s="16"/>
      <c r="BJ83" s="16"/>
      <c r="BK83" s="16"/>
      <c r="BL83" s="19"/>
      <c r="BM83" s="16"/>
      <c r="BN83" s="16"/>
      <c r="BO83" s="16"/>
      <c r="BP83" s="16"/>
    </row>
    <row r="84" spans="1:68" s="2" customForma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30"/>
      <c r="BH84" s="16"/>
      <c r="BI84" s="16"/>
      <c r="BJ84" s="16"/>
      <c r="BK84" s="16"/>
      <c r="BL84" s="19"/>
      <c r="BM84" s="16"/>
      <c r="BN84" s="16"/>
      <c r="BO84" s="16"/>
      <c r="BP84" s="16"/>
    </row>
    <row r="85" spans="1:68" s="2" customForma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30"/>
      <c r="BH85" s="16"/>
      <c r="BI85" s="16"/>
      <c r="BJ85" s="16"/>
      <c r="BK85" s="16"/>
      <c r="BL85" s="19"/>
      <c r="BM85" s="16"/>
      <c r="BN85" s="16"/>
      <c r="BO85" s="16"/>
      <c r="BP85" s="16"/>
    </row>
    <row r="86" spans="1:68" s="2" customForma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30"/>
      <c r="BH86" s="16"/>
      <c r="BI86" s="16"/>
      <c r="BJ86" s="16"/>
      <c r="BK86" s="16"/>
      <c r="BL86" s="19"/>
      <c r="BM86" s="16"/>
      <c r="BN86" s="16"/>
      <c r="BO86" s="16"/>
      <c r="BP86" s="16"/>
    </row>
    <row r="87" spans="1:68" s="2" customForma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30"/>
      <c r="BH87" s="16"/>
      <c r="BI87" s="16"/>
      <c r="BJ87" s="16"/>
      <c r="BK87" s="16"/>
      <c r="BL87" s="19"/>
      <c r="BM87" s="16"/>
      <c r="BN87" s="16"/>
      <c r="BO87" s="16"/>
      <c r="BP87" s="16"/>
    </row>
    <row r="88" spans="1:68" s="2" customForma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30"/>
      <c r="BH88" s="16"/>
      <c r="BI88" s="16"/>
      <c r="BJ88" s="16"/>
      <c r="BK88" s="16"/>
      <c r="BL88" s="19"/>
      <c r="BM88" s="16"/>
      <c r="BN88" s="16"/>
      <c r="BO88" s="16"/>
      <c r="BP88" s="16"/>
    </row>
    <row r="89" spans="1:68" s="2" customForma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30"/>
      <c r="BH89" s="16"/>
      <c r="BI89" s="16"/>
      <c r="BJ89" s="16"/>
      <c r="BK89" s="16"/>
      <c r="BL89" s="19"/>
      <c r="BM89" s="16"/>
      <c r="BN89" s="16"/>
      <c r="BO89" s="16"/>
      <c r="BP89" s="16"/>
    </row>
    <row r="90" spans="1:68" s="2" customForma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30"/>
      <c r="BH90" s="16"/>
      <c r="BI90" s="16"/>
      <c r="BJ90" s="16"/>
      <c r="BK90" s="16"/>
      <c r="BL90" s="19"/>
      <c r="BM90" s="16"/>
      <c r="BN90" s="16"/>
      <c r="BO90" s="16"/>
      <c r="BP90" s="16"/>
    </row>
    <row r="91" spans="1:68" s="2" customForma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30"/>
      <c r="BH91" s="16"/>
      <c r="BI91" s="16"/>
      <c r="BJ91" s="16"/>
      <c r="BK91" s="16"/>
      <c r="BL91" s="19"/>
      <c r="BM91" s="16"/>
      <c r="BN91" s="16"/>
      <c r="BO91" s="16"/>
      <c r="BP91" s="16"/>
    </row>
    <row r="92" spans="1:68" s="2" customForma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30"/>
      <c r="BH92" s="16"/>
      <c r="BI92" s="16"/>
      <c r="BJ92" s="16"/>
      <c r="BK92" s="16"/>
      <c r="BL92" s="19"/>
      <c r="BM92" s="16"/>
      <c r="BN92" s="16"/>
      <c r="BO92" s="16"/>
      <c r="BP92" s="16"/>
    </row>
    <row r="93" spans="1:68" s="2" customForma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30"/>
      <c r="BH93" s="16"/>
      <c r="BI93" s="16"/>
      <c r="BJ93" s="16"/>
      <c r="BK93" s="16"/>
      <c r="BL93" s="19"/>
      <c r="BM93" s="16"/>
      <c r="BN93" s="16"/>
      <c r="BO93" s="16"/>
      <c r="BP93" s="16"/>
    </row>
    <row r="94" spans="1:68" s="2" customForma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30"/>
      <c r="BH94" s="16"/>
      <c r="BI94" s="16"/>
      <c r="BJ94" s="16"/>
      <c r="BK94" s="16"/>
      <c r="BL94" s="19"/>
      <c r="BM94" s="16"/>
      <c r="BN94" s="16"/>
      <c r="BO94" s="16"/>
      <c r="BP94" s="16"/>
    </row>
    <row r="95" spans="1:68" s="2" customForma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30"/>
      <c r="BH95" s="16"/>
      <c r="BI95" s="16"/>
      <c r="BJ95" s="16"/>
      <c r="BK95" s="16"/>
      <c r="BL95" s="19"/>
      <c r="BM95" s="16"/>
      <c r="BN95" s="16"/>
      <c r="BO95" s="16"/>
      <c r="BP95" s="16"/>
    </row>
    <row r="96" spans="1:68" s="2" customForma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30"/>
      <c r="BH96" s="16"/>
      <c r="BI96" s="16"/>
      <c r="BJ96" s="16"/>
      <c r="BK96" s="16"/>
      <c r="BL96" s="19"/>
      <c r="BM96" s="16"/>
      <c r="BN96" s="16"/>
      <c r="BO96" s="16"/>
      <c r="BP96" s="16"/>
    </row>
    <row r="97" spans="1:68" s="2" customForma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30"/>
      <c r="BH97" s="16"/>
      <c r="BI97" s="16"/>
      <c r="BJ97" s="16"/>
      <c r="BK97" s="16"/>
      <c r="BL97" s="19"/>
      <c r="BM97" s="16"/>
      <c r="BN97" s="16"/>
      <c r="BO97" s="16"/>
      <c r="BP97" s="16"/>
    </row>
    <row r="98" spans="1:68" s="2" customForma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30"/>
      <c r="BH98" s="16"/>
      <c r="BI98" s="16"/>
      <c r="BJ98" s="16"/>
      <c r="BK98" s="16"/>
      <c r="BL98" s="19"/>
      <c r="BM98" s="16"/>
      <c r="BN98" s="16"/>
      <c r="BO98" s="16"/>
      <c r="BP98" s="16"/>
    </row>
    <row r="99" spans="1:68" s="2" customForma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30"/>
      <c r="BH99" s="16"/>
      <c r="BI99" s="16"/>
      <c r="BJ99" s="16"/>
      <c r="BK99" s="16"/>
      <c r="BL99" s="19"/>
      <c r="BM99" s="16"/>
      <c r="BN99" s="16"/>
      <c r="BO99" s="16"/>
      <c r="BP99" s="16"/>
    </row>
    <row r="100" spans="1:68" s="2" customForma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30"/>
      <c r="BH100" s="16"/>
      <c r="BI100" s="16"/>
      <c r="BJ100" s="16"/>
      <c r="BK100" s="16"/>
      <c r="BL100" s="19"/>
      <c r="BM100" s="16"/>
      <c r="BN100" s="16"/>
      <c r="BO100" s="16"/>
      <c r="BP100" s="16"/>
    </row>
    <row r="101" spans="1:68" s="2" customForma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30"/>
      <c r="BH101" s="16"/>
      <c r="BI101" s="16"/>
      <c r="BJ101" s="16"/>
      <c r="BK101" s="16"/>
      <c r="BL101" s="19"/>
      <c r="BM101" s="16"/>
      <c r="BN101" s="16"/>
      <c r="BO101" s="16"/>
      <c r="BP101" s="16"/>
    </row>
    <row r="102" spans="1:68" s="2" customForma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30"/>
      <c r="BH102" s="16"/>
      <c r="BI102" s="16"/>
      <c r="BJ102" s="16"/>
      <c r="BK102" s="16"/>
      <c r="BL102" s="19"/>
      <c r="BM102" s="16"/>
      <c r="BN102" s="16"/>
      <c r="BO102" s="16"/>
      <c r="BP102" s="16"/>
    </row>
    <row r="103" spans="1:68" s="2" customForma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30"/>
      <c r="BH103" s="16"/>
      <c r="BI103" s="16"/>
      <c r="BJ103" s="16"/>
      <c r="BK103" s="16"/>
      <c r="BL103" s="19"/>
      <c r="BM103" s="16"/>
      <c r="BN103" s="16"/>
      <c r="BO103" s="16"/>
      <c r="BP103" s="16"/>
    </row>
    <row r="104" spans="1:68" s="2" customForma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30"/>
      <c r="BH104" s="16"/>
      <c r="BI104" s="16"/>
      <c r="BJ104" s="16"/>
      <c r="BK104" s="16"/>
      <c r="BL104" s="19"/>
      <c r="BM104" s="16"/>
      <c r="BN104" s="16"/>
      <c r="BO104" s="16"/>
      <c r="BP104" s="16"/>
    </row>
    <row r="105" spans="1:68" s="2" customForma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30"/>
      <c r="BH105" s="16"/>
      <c r="BI105" s="16"/>
      <c r="BJ105" s="16"/>
      <c r="BK105" s="16"/>
      <c r="BL105" s="19"/>
      <c r="BM105" s="16"/>
      <c r="BN105" s="16"/>
      <c r="BO105" s="16"/>
      <c r="BP105" s="16"/>
    </row>
    <row r="106" spans="1:68" s="2" customForma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30"/>
      <c r="BH106" s="16"/>
      <c r="BI106" s="16"/>
      <c r="BJ106" s="16"/>
      <c r="BK106" s="16"/>
      <c r="BL106" s="19"/>
      <c r="BM106" s="16"/>
      <c r="BN106" s="16"/>
      <c r="BO106" s="16"/>
      <c r="BP106" s="16"/>
    </row>
    <row r="107" spans="1:68" s="2" customForma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30"/>
      <c r="BH107" s="16"/>
      <c r="BI107" s="16"/>
      <c r="BJ107" s="16"/>
      <c r="BK107" s="16"/>
      <c r="BL107" s="19"/>
      <c r="BM107" s="16"/>
      <c r="BN107" s="16"/>
      <c r="BO107" s="16"/>
      <c r="BP107" s="16"/>
    </row>
    <row r="108" spans="1:68" s="2" customForma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30"/>
      <c r="BH108" s="16"/>
      <c r="BI108" s="16"/>
      <c r="BJ108" s="16"/>
      <c r="BK108" s="16"/>
      <c r="BL108" s="19"/>
      <c r="BM108" s="16"/>
      <c r="BN108" s="16"/>
      <c r="BO108" s="16"/>
      <c r="BP108" s="16"/>
    </row>
    <row r="109" spans="1:68" s="2" customForma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30"/>
      <c r="BH109" s="16"/>
      <c r="BI109" s="16"/>
      <c r="BJ109" s="16"/>
      <c r="BK109" s="16"/>
      <c r="BL109" s="19"/>
      <c r="BM109" s="16"/>
      <c r="BN109" s="16"/>
      <c r="BO109" s="16"/>
      <c r="BP109" s="16"/>
    </row>
    <row r="110" spans="1:68" s="2" customForma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30"/>
      <c r="BH110" s="16"/>
      <c r="BI110" s="16"/>
      <c r="BJ110" s="16"/>
      <c r="BK110" s="16"/>
      <c r="BL110" s="19"/>
      <c r="BM110" s="16"/>
      <c r="BN110" s="16"/>
      <c r="BO110" s="16"/>
      <c r="BP110" s="16"/>
    </row>
    <row r="111" spans="1:68" s="2" customForma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30"/>
      <c r="BH111" s="16"/>
      <c r="BI111" s="16"/>
      <c r="BJ111" s="16"/>
      <c r="BK111" s="16"/>
      <c r="BL111" s="19"/>
      <c r="BM111" s="16"/>
      <c r="BN111" s="16"/>
      <c r="BO111" s="16"/>
      <c r="BP111" s="16"/>
    </row>
    <row r="112" spans="1:68" s="2" customForma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30"/>
      <c r="BH112" s="16"/>
      <c r="BI112" s="16"/>
      <c r="BJ112" s="16"/>
      <c r="BK112" s="16"/>
      <c r="BL112" s="19"/>
      <c r="BM112" s="16"/>
      <c r="BN112" s="16"/>
      <c r="BO112" s="16"/>
      <c r="BP112" s="16"/>
    </row>
    <row r="113" spans="1:68" s="2" customForma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30"/>
      <c r="BH113" s="16"/>
      <c r="BI113" s="16"/>
      <c r="BJ113" s="16"/>
      <c r="BK113" s="16"/>
      <c r="BL113" s="19"/>
      <c r="BM113" s="16"/>
      <c r="BN113" s="16"/>
      <c r="BO113" s="16"/>
      <c r="BP113" s="16"/>
    </row>
    <row r="114" spans="1:68" s="2" customForma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30"/>
      <c r="BH114" s="16"/>
      <c r="BI114" s="16"/>
      <c r="BJ114" s="16"/>
      <c r="BK114" s="16"/>
      <c r="BL114" s="19"/>
      <c r="BM114" s="16"/>
      <c r="BN114" s="16"/>
      <c r="BO114" s="16"/>
      <c r="BP114" s="16"/>
    </row>
    <row r="115" spans="1:68" s="2" customForma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30"/>
      <c r="BH115" s="16"/>
      <c r="BI115" s="16"/>
      <c r="BJ115" s="16"/>
      <c r="BK115" s="16"/>
      <c r="BL115" s="19"/>
      <c r="BM115" s="16"/>
      <c r="BN115" s="16"/>
      <c r="BO115" s="16"/>
      <c r="BP115" s="16"/>
    </row>
    <row r="116" spans="1:68" s="2" customForma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30"/>
      <c r="BH116" s="16"/>
      <c r="BI116" s="16"/>
      <c r="BJ116" s="16"/>
      <c r="BK116" s="16"/>
      <c r="BL116" s="19"/>
      <c r="BM116" s="16"/>
      <c r="BN116" s="16"/>
      <c r="BO116" s="16"/>
      <c r="BP116" s="16"/>
    </row>
    <row r="117" spans="1:68" s="2" customForma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30"/>
      <c r="BH117" s="16"/>
      <c r="BI117" s="16"/>
      <c r="BJ117" s="16"/>
      <c r="BK117" s="16"/>
      <c r="BL117" s="19"/>
      <c r="BM117" s="16"/>
      <c r="BN117" s="16"/>
      <c r="BO117" s="16"/>
      <c r="BP117" s="16"/>
    </row>
    <row r="118" spans="1:68" s="2" customForma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30"/>
      <c r="BH118" s="16"/>
      <c r="BI118" s="16"/>
      <c r="BJ118" s="16"/>
      <c r="BK118" s="16"/>
      <c r="BL118" s="19"/>
      <c r="BM118" s="16"/>
      <c r="BN118" s="16"/>
      <c r="BO118" s="16"/>
      <c r="BP118" s="16"/>
    </row>
    <row r="119" spans="1:68" s="2" customForma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30"/>
      <c r="BH119" s="16"/>
      <c r="BI119" s="16"/>
      <c r="BJ119" s="16"/>
      <c r="BK119" s="16"/>
      <c r="BL119" s="19"/>
      <c r="BM119" s="16"/>
      <c r="BN119" s="16"/>
      <c r="BO119" s="16"/>
      <c r="BP119" s="16"/>
    </row>
    <row r="120" spans="1:68" s="2" customForma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30"/>
      <c r="BH120" s="16"/>
      <c r="BI120" s="16"/>
      <c r="BJ120" s="16"/>
      <c r="BK120" s="16"/>
      <c r="BL120" s="19"/>
      <c r="BM120" s="16"/>
      <c r="BN120" s="16"/>
      <c r="BO120" s="16"/>
      <c r="BP120" s="16"/>
    </row>
    <row r="121" spans="1:68" s="2" customForma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30"/>
      <c r="BH121" s="16"/>
      <c r="BI121" s="16"/>
      <c r="BJ121" s="16"/>
      <c r="BK121" s="16"/>
      <c r="BL121" s="19"/>
      <c r="BM121" s="16"/>
      <c r="BN121" s="16"/>
      <c r="BO121" s="16"/>
      <c r="BP121" s="16"/>
    </row>
    <row r="122" spans="1:68" s="2" customForma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30"/>
      <c r="BH122" s="16"/>
      <c r="BI122" s="16"/>
      <c r="BJ122" s="16"/>
      <c r="BK122" s="16"/>
      <c r="BL122" s="19"/>
      <c r="BM122" s="16"/>
      <c r="BN122" s="16"/>
      <c r="BO122" s="16"/>
      <c r="BP122" s="16"/>
    </row>
    <row r="123" spans="1:68" s="2" customForma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30"/>
      <c r="BH123" s="16"/>
      <c r="BI123" s="16"/>
      <c r="BJ123" s="16"/>
      <c r="BK123" s="16"/>
      <c r="BL123" s="19"/>
      <c r="BM123" s="16"/>
      <c r="BN123" s="16"/>
      <c r="BO123" s="16"/>
      <c r="BP123" s="16"/>
    </row>
    <row r="124" spans="1:68" s="2" customForma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30"/>
      <c r="BH124" s="16"/>
      <c r="BI124" s="16"/>
      <c r="BJ124" s="16"/>
      <c r="BK124" s="16"/>
      <c r="BL124" s="19"/>
      <c r="BM124" s="16"/>
      <c r="BN124" s="16"/>
      <c r="BO124" s="16"/>
      <c r="BP124" s="16"/>
    </row>
    <row r="125" spans="1:68" s="2" customForma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30"/>
      <c r="BH125" s="16"/>
      <c r="BI125" s="16"/>
      <c r="BJ125" s="16"/>
      <c r="BK125" s="16"/>
      <c r="BL125" s="19"/>
      <c r="BM125" s="16"/>
      <c r="BN125" s="16"/>
      <c r="BO125" s="16"/>
      <c r="BP125" s="16"/>
    </row>
    <row r="126" spans="1:68" s="2" customForma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30"/>
      <c r="BH126" s="16"/>
      <c r="BI126" s="16"/>
      <c r="BJ126" s="16"/>
      <c r="BK126" s="16"/>
      <c r="BL126" s="19"/>
      <c r="BM126" s="16"/>
      <c r="BN126" s="16"/>
      <c r="BO126" s="16"/>
      <c r="BP126" s="16"/>
    </row>
    <row r="127" spans="1:68" s="2" customForma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30"/>
      <c r="BH127" s="16"/>
      <c r="BI127" s="16"/>
      <c r="BJ127" s="16"/>
      <c r="BK127" s="16"/>
      <c r="BL127" s="19"/>
      <c r="BM127" s="16"/>
      <c r="BN127" s="16"/>
      <c r="BO127" s="16"/>
      <c r="BP127" s="16"/>
    </row>
    <row r="128" spans="1:68" s="2" customForma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30"/>
      <c r="BH128" s="16"/>
      <c r="BI128" s="16"/>
      <c r="BJ128" s="16"/>
      <c r="BK128" s="16"/>
      <c r="BL128" s="19"/>
      <c r="BM128" s="16"/>
      <c r="BN128" s="16"/>
      <c r="BO128" s="16"/>
      <c r="BP128" s="16"/>
    </row>
    <row r="129" spans="1:68" s="2" customForma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30"/>
      <c r="BH129" s="16"/>
      <c r="BI129" s="16"/>
      <c r="BJ129" s="16"/>
      <c r="BK129" s="16"/>
      <c r="BL129" s="19"/>
      <c r="BM129" s="16"/>
      <c r="BN129" s="16"/>
      <c r="BO129" s="16"/>
      <c r="BP129" s="16"/>
    </row>
    <row r="130" spans="1:68" s="2" customForma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30"/>
      <c r="BH130" s="16"/>
      <c r="BI130" s="16"/>
      <c r="BJ130" s="16"/>
      <c r="BK130" s="16"/>
      <c r="BL130" s="19"/>
      <c r="BM130" s="16"/>
      <c r="BN130" s="16"/>
      <c r="BO130" s="16"/>
      <c r="BP130" s="16"/>
    </row>
    <row r="131" spans="1:68" s="2" customForma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30"/>
      <c r="BH131" s="16"/>
      <c r="BI131" s="16"/>
      <c r="BJ131" s="16"/>
      <c r="BK131" s="16"/>
      <c r="BL131" s="19"/>
      <c r="BM131" s="16"/>
      <c r="BN131" s="16"/>
      <c r="BO131" s="16"/>
      <c r="BP131" s="16"/>
    </row>
    <row r="132" spans="1:68" s="2" customForma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30"/>
      <c r="BH132" s="16"/>
      <c r="BI132" s="16"/>
      <c r="BJ132" s="16"/>
      <c r="BK132" s="16"/>
      <c r="BL132" s="19"/>
      <c r="BM132" s="16"/>
      <c r="BN132" s="16"/>
      <c r="BO132" s="16"/>
      <c r="BP132" s="16"/>
    </row>
    <row r="133" spans="1:68" s="2" customForma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30"/>
      <c r="BH133" s="16"/>
      <c r="BI133" s="16"/>
      <c r="BJ133" s="16"/>
      <c r="BK133" s="16"/>
      <c r="BL133" s="19"/>
      <c r="BM133" s="16"/>
      <c r="BN133" s="16"/>
      <c r="BO133" s="16"/>
      <c r="BP133" s="16"/>
    </row>
    <row r="134" spans="1:68" s="2" customForma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30"/>
      <c r="BH134" s="16"/>
      <c r="BI134" s="16"/>
      <c r="BJ134" s="16"/>
      <c r="BK134" s="16"/>
      <c r="BL134" s="19"/>
      <c r="BM134" s="16"/>
      <c r="BN134" s="16"/>
      <c r="BO134" s="16"/>
      <c r="BP134" s="16"/>
    </row>
    <row r="135" spans="1:68" s="2" customForma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30"/>
      <c r="BH135" s="16"/>
      <c r="BI135" s="16"/>
      <c r="BJ135" s="16"/>
      <c r="BK135" s="16"/>
      <c r="BL135" s="19"/>
      <c r="BM135" s="16"/>
      <c r="BN135" s="16"/>
      <c r="BO135" s="16"/>
      <c r="BP135" s="16"/>
    </row>
    <row r="136" spans="1:68" s="2" customForma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30"/>
      <c r="BH136" s="16"/>
      <c r="BI136" s="16"/>
      <c r="BJ136" s="16"/>
      <c r="BK136" s="16"/>
      <c r="BL136" s="19"/>
      <c r="BM136" s="16"/>
      <c r="BN136" s="16"/>
      <c r="BO136" s="16"/>
      <c r="BP136" s="16"/>
    </row>
    <row r="137" spans="1:68" s="2" customFormat="1" x14ac:dyDescent="0.2">
      <c r="A137" s="18"/>
      <c r="B137" s="18"/>
      <c r="C137" s="18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30"/>
      <c r="BH137" s="16"/>
      <c r="BI137" s="16"/>
      <c r="BJ137" s="16"/>
      <c r="BK137" s="16"/>
      <c r="BL137" s="19"/>
      <c r="BM137" s="16"/>
      <c r="BN137" s="16"/>
      <c r="BO137" s="16"/>
      <c r="BP137" s="16"/>
    </row>
  </sheetData>
  <mergeCells count="74">
    <mergeCell ref="BE3:BG5"/>
    <mergeCell ref="BO6:BP6"/>
    <mergeCell ref="BL6:BL7"/>
    <mergeCell ref="BA6:BA7"/>
    <mergeCell ref="BB6:BB7"/>
    <mergeCell ref="BC6:BD6"/>
    <mergeCell ref="BH3:BL4"/>
    <mergeCell ref="BE6:BE7"/>
    <mergeCell ref="BM3:BP5"/>
    <mergeCell ref="BH5:BK5"/>
    <mergeCell ref="BH6:BH7"/>
    <mergeCell ref="BI6:BI7"/>
    <mergeCell ref="BJ6:BK6"/>
    <mergeCell ref="BM6:BM7"/>
    <mergeCell ref="BN6:BN7"/>
    <mergeCell ref="BF6:BF7"/>
    <mergeCell ref="AC4:AF5"/>
    <mergeCell ref="AG4:AJ5"/>
    <mergeCell ref="AC3:AJ3"/>
    <mergeCell ref="AK3:AN5"/>
    <mergeCell ref="AO3:AR5"/>
    <mergeCell ref="AS3:AV5"/>
    <mergeCell ref="AW3:AZ5"/>
    <mergeCell ref="BA3:BD5"/>
    <mergeCell ref="Y6:Y7"/>
    <mergeCell ref="Z6:Z7"/>
    <mergeCell ref="AS6:AT6"/>
    <mergeCell ref="AU6:AV6"/>
    <mergeCell ref="AP6:AP7"/>
    <mergeCell ref="AA6:AB6"/>
    <mergeCell ref="AC6:AC7"/>
    <mergeCell ref="AD6:AD7"/>
    <mergeCell ref="AE6:AF6"/>
    <mergeCell ref="AG6:AG7"/>
    <mergeCell ref="AH6:AH7"/>
    <mergeCell ref="AM6:AN6"/>
    <mergeCell ref="AO6:AO7"/>
    <mergeCell ref="W6:X6"/>
    <mergeCell ref="S6:S7"/>
    <mergeCell ref="T6:T7"/>
    <mergeCell ref="L6:M6"/>
    <mergeCell ref="N6:N7"/>
    <mergeCell ref="A1:X1"/>
    <mergeCell ref="A2:X2"/>
    <mergeCell ref="A3:A7"/>
    <mergeCell ref="B3:E5"/>
    <mergeCell ref="O6:O7"/>
    <mergeCell ref="P6:Q6"/>
    <mergeCell ref="U6:U7"/>
    <mergeCell ref="B6:B7"/>
    <mergeCell ref="C6:C7"/>
    <mergeCell ref="D6:E6"/>
    <mergeCell ref="F6:F7"/>
    <mergeCell ref="G6:G7"/>
    <mergeCell ref="H6:I6"/>
    <mergeCell ref="J6:J7"/>
    <mergeCell ref="R6:R7"/>
    <mergeCell ref="R3:T5"/>
    <mergeCell ref="F3:I3"/>
    <mergeCell ref="F4:I5"/>
    <mergeCell ref="AX6:AX7"/>
    <mergeCell ref="AY6:AZ6"/>
    <mergeCell ref="BG6:BG7"/>
    <mergeCell ref="AI6:AJ6"/>
    <mergeCell ref="AK6:AK7"/>
    <mergeCell ref="AL6:AL7"/>
    <mergeCell ref="AQ6:AR6"/>
    <mergeCell ref="AW6:AW7"/>
    <mergeCell ref="Y3:AB5"/>
    <mergeCell ref="U3:X5"/>
    <mergeCell ref="J3:M5"/>
    <mergeCell ref="N3:Q5"/>
    <mergeCell ref="V6:V7"/>
    <mergeCell ref="K6:K7"/>
  </mergeCells>
  <printOptions horizontalCentered="1"/>
  <pageMargins left="0" right="0" top="0.35433070866141736" bottom="0.74803149606299213" header="0.31496062992125984" footer="0.31496062992125984"/>
  <pageSetup paperSize="9" scale="77" orientation="landscape" r:id="rId1"/>
  <colBreaks count="2" manualBreakCount="2">
    <brk id="24" max="33" man="1"/>
    <brk id="4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1 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inetuser</cp:lastModifiedBy>
  <cp:lastPrinted>2019-10-11T09:21:16Z</cp:lastPrinted>
  <dcterms:created xsi:type="dcterms:W3CDTF">2017-11-17T08:56:41Z</dcterms:created>
  <dcterms:modified xsi:type="dcterms:W3CDTF">2019-10-15T14:29:51Z</dcterms:modified>
</cp:coreProperties>
</file>