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315" yWindow="75" windowWidth="2685" windowHeight="5550" tabRatio="573" activeTab="6"/>
  </bookViews>
  <sheets>
    <sheet name="1 " sheetId="21" r:id="rId1"/>
    <sheet name="2 " sheetId="22" r:id="rId2"/>
    <sheet name=" 3 " sheetId="23" r:id="rId3"/>
    <sheet name="4 " sheetId="11" r:id="rId4"/>
    <sheet name="5 " sheetId="12" r:id="rId5"/>
    <sheet name="6" sheetId="15" r:id="rId6"/>
    <sheet name="7" sheetId="1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 localSheetId="5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[4]Sheet3!$A$3</definedName>
    <definedName name="hjj" localSheetId="1">[5]Sheet3!$A$3</definedName>
    <definedName name="hjj" localSheetId="3">[4]Sheet3!$A$3</definedName>
    <definedName name="hjj" localSheetId="4">[4]Sheet3!$A$3</definedName>
    <definedName name="hjj" localSheetId="5">[6]Sheet3!$A$3</definedName>
    <definedName name="hjj">[7]Sheet3!$A$3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 localSheetId="5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'!$B$1:$F$23</definedName>
    <definedName name="_xlnm.Print_Area" localSheetId="0">'1 '!#REF!</definedName>
    <definedName name="_xlnm.Print_Area" localSheetId="1">'2 '!$A$1:$I$33</definedName>
    <definedName name="_xlnm.Print_Area" localSheetId="3">'4 '!$A$1:$E$25</definedName>
    <definedName name="_xlnm.Print_Area" localSheetId="4">'5 '!$A$1:$E$15</definedName>
    <definedName name="_xlnm.Print_Area" localSheetId="5">'6'!$A$2:$F$33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[8]Sheet3!$A$2</definedName>
    <definedName name="ц" localSheetId="1">[9]Sheet3!$A$2</definedName>
    <definedName name="ц" localSheetId="3">[8]Sheet3!$A$2</definedName>
    <definedName name="ц" localSheetId="4">[8]Sheet3!$A$2</definedName>
    <definedName name="ц" localSheetId="5">[10]Sheet3!$A$2</definedName>
    <definedName name="ц">[11]Sheet3!$A$2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D10" i="11" l="1"/>
  <c r="D7" i="11"/>
  <c r="D9" i="11"/>
  <c r="D11" i="11"/>
  <c r="D13" i="11"/>
  <c r="D16" i="11"/>
  <c r="D20" i="11"/>
  <c r="D21" i="11"/>
  <c r="D22" i="11"/>
  <c r="D23" i="11"/>
  <c r="D24" i="11"/>
  <c r="E7" i="11"/>
  <c r="F7" i="23" l="1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E7" i="23"/>
  <c r="E8" i="23"/>
  <c r="E9" i="23"/>
  <c r="E10" i="23"/>
  <c r="E11" i="23"/>
  <c r="E12" i="23"/>
  <c r="E13" i="23"/>
  <c r="E14" i="23"/>
  <c r="E15" i="23"/>
  <c r="E16" i="23"/>
  <c r="E17" i="23"/>
  <c r="E19" i="23"/>
  <c r="E20" i="23"/>
  <c r="E21" i="23"/>
  <c r="E22" i="23"/>
  <c r="E23" i="23"/>
  <c r="BG10" i="14" l="1"/>
  <c r="BG11" i="14"/>
  <c r="BG12" i="14"/>
  <c r="BG13" i="14"/>
  <c r="BG14" i="14"/>
  <c r="BG15" i="14"/>
  <c r="BG16" i="14"/>
  <c r="BG17" i="14"/>
  <c r="BG18" i="14"/>
  <c r="BG19" i="14"/>
  <c r="BG20" i="14"/>
  <c r="BG21" i="14"/>
  <c r="BG22" i="14"/>
  <c r="BG23" i="14"/>
  <c r="BG24" i="14"/>
  <c r="BG25" i="14"/>
  <c r="BG26" i="14"/>
  <c r="BG9" i="14"/>
  <c r="C31" i="15" l="1"/>
  <c r="B32" i="15" l="1"/>
  <c r="D33" i="15" l="1"/>
  <c r="C32" i="15" l="1"/>
  <c r="B29" i="15" l="1"/>
  <c r="C29" i="15"/>
  <c r="C6" i="23" l="1"/>
  <c r="D11" i="15" l="1"/>
  <c r="E25" i="11" l="1"/>
  <c r="E24" i="11"/>
  <c r="E9" i="11"/>
  <c r="E8" i="11"/>
  <c r="E15" i="11"/>
  <c r="E23" i="11"/>
  <c r="E22" i="11"/>
  <c r="E21" i="11"/>
  <c r="E14" i="11"/>
  <c r="E20" i="11"/>
  <c r="E19" i="11"/>
  <c r="E18" i="11"/>
  <c r="E10" i="11"/>
  <c r="E13" i="11"/>
  <c r="E17" i="11"/>
  <c r="E12" i="11"/>
  <c r="E16" i="11"/>
  <c r="E11" i="11"/>
  <c r="C6" i="11"/>
  <c r="B6" i="11"/>
  <c r="E15" i="12"/>
  <c r="D15" i="12"/>
  <c r="E14" i="12"/>
  <c r="D14" i="12"/>
  <c r="E13" i="12"/>
  <c r="D13" i="12"/>
  <c r="E12" i="12"/>
  <c r="E11" i="12"/>
  <c r="D11" i="12"/>
  <c r="E10" i="12"/>
  <c r="D10" i="12"/>
  <c r="E9" i="12"/>
  <c r="D9" i="12"/>
  <c r="E8" i="12"/>
  <c r="D8" i="12"/>
  <c r="E7" i="12"/>
  <c r="D7" i="12"/>
  <c r="C6" i="12"/>
  <c r="B6" i="12"/>
  <c r="AJ26" i="14"/>
  <c r="AI26" i="14"/>
  <c r="AF26" i="14"/>
  <c r="AE26" i="14"/>
  <c r="AB26" i="14"/>
  <c r="AA26" i="14"/>
  <c r="AJ25" i="14"/>
  <c r="AI25" i="14"/>
  <c r="AF25" i="14"/>
  <c r="AE25" i="14"/>
  <c r="AB25" i="14"/>
  <c r="AA25" i="14"/>
  <c r="AJ24" i="14"/>
  <c r="AI24" i="14"/>
  <c r="AF24" i="14"/>
  <c r="AE24" i="14"/>
  <c r="AB24" i="14"/>
  <c r="AA24" i="14"/>
  <c r="AJ23" i="14"/>
  <c r="AI23" i="14"/>
  <c r="AF23" i="14"/>
  <c r="AE23" i="14"/>
  <c r="AB23" i="14"/>
  <c r="AA23" i="14"/>
  <c r="AJ22" i="14"/>
  <c r="AI22" i="14"/>
  <c r="AF22" i="14"/>
  <c r="AE22" i="14"/>
  <c r="AB22" i="14"/>
  <c r="AA22" i="14"/>
  <c r="AJ21" i="14"/>
  <c r="AI21" i="14"/>
  <c r="AF21" i="14"/>
  <c r="AE21" i="14"/>
  <c r="AB21" i="14"/>
  <c r="AA21" i="14"/>
  <c r="AJ20" i="14"/>
  <c r="AI20" i="14"/>
  <c r="AF20" i="14"/>
  <c r="AE20" i="14"/>
  <c r="AB20" i="14"/>
  <c r="AA20" i="14"/>
  <c r="AJ19" i="14"/>
  <c r="AI19" i="14"/>
  <c r="AF19" i="14"/>
  <c r="AE19" i="14"/>
  <c r="AB19" i="14"/>
  <c r="AA19" i="14"/>
  <c r="AJ18" i="14"/>
  <c r="AI18" i="14"/>
  <c r="AF18" i="14"/>
  <c r="AE18" i="14"/>
  <c r="AB18" i="14"/>
  <c r="AA18" i="14"/>
  <c r="AJ17" i="14"/>
  <c r="AI17" i="14"/>
  <c r="AF17" i="14"/>
  <c r="AE17" i="14"/>
  <c r="AB17" i="14"/>
  <c r="AA17" i="14"/>
  <c r="AJ16" i="14"/>
  <c r="AI16" i="14"/>
  <c r="AF16" i="14"/>
  <c r="AE16" i="14"/>
  <c r="AB16" i="14"/>
  <c r="AA16" i="14"/>
  <c r="AJ15" i="14"/>
  <c r="AI15" i="14"/>
  <c r="AF15" i="14"/>
  <c r="AE15" i="14"/>
  <c r="AB15" i="14"/>
  <c r="AA15" i="14"/>
  <c r="AJ14" i="14"/>
  <c r="AI14" i="14"/>
  <c r="AF14" i="14"/>
  <c r="AE14" i="14"/>
  <c r="AB14" i="14"/>
  <c r="AA14" i="14"/>
  <c r="AJ13" i="14"/>
  <c r="AI13" i="14"/>
  <c r="AF13" i="14"/>
  <c r="AE13" i="14"/>
  <c r="AB13" i="14"/>
  <c r="AA13" i="14"/>
  <c r="AJ12" i="14"/>
  <c r="AI12" i="14"/>
  <c r="AF12" i="14"/>
  <c r="AE12" i="14"/>
  <c r="AB12" i="14"/>
  <c r="AA12" i="14"/>
  <c r="AJ11" i="14"/>
  <c r="AI11" i="14"/>
  <c r="AF11" i="14"/>
  <c r="AE11" i="14"/>
  <c r="AB11" i="14"/>
  <c r="AA11" i="14"/>
  <c r="AJ10" i="14"/>
  <c r="AI10" i="14"/>
  <c r="AF10" i="14"/>
  <c r="AE10" i="14"/>
  <c r="AB10" i="14"/>
  <c r="AA10" i="14"/>
  <c r="C30" i="15"/>
  <c r="B30" i="15"/>
  <c r="C21" i="15"/>
  <c r="B21" i="15"/>
  <c r="C20" i="15"/>
  <c r="B20" i="15"/>
  <c r="C17" i="15"/>
  <c r="B17" i="15"/>
  <c r="AH9" i="14"/>
  <c r="AG9" i="14"/>
  <c r="AD9" i="14"/>
  <c r="AC9" i="14"/>
  <c r="Z9" i="14"/>
  <c r="C18" i="15" s="1"/>
  <c r="Y9" i="14"/>
  <c r="B18" i="15" s="1"/>
  <c r="C14" i="15"/>
  <c r="B14" i="15"/>
  <c r="C8" i="15"/>
  <c r="B8" i="15"/>
  <c r="C6" i="15"/>
  <c r="B6" i="15"/>
  <c r="C5" i="15"/>
  <c r="B5" i="15"/>
  <c r="D6" i="23"/>
  <c r="H7" i="23" s="1"/>
  <c r="I7" i="23"/>
  <c r="J7" i="23"/>
  <c r="I8" i="23"/>
  <c r="J8" i="23"/>
  <c r="I9" i="23"/>
  <c r="J9" i="23"/>
  <c r="I10" i="23"/>
  <c r="J10" i="23"/>
  <c r="I11" i="23"/>
  <c r="J11" i="23"/>
  <c r="I12" i="23"/>
  <c r="J12" i="23"/>
  <c r="I13" i="23"/>
  <c r="J13" i="23"/>
  <c r="I14" i="23"/>
  <c r="J14" i="23"/>
  <c r="I15" i="23"/>
  <c r="J15" i="23"/>
  <c r="I16" i="23"/>
  <c r="J16" i="23"/>
  <c r="I17" i="23"/>
  <c r="J17" i="23"/>
  <c r="I18" i="23"/>
  <c r="J18" i="23"/>
  <c r="I19" i="23"/>
  <c r="J19" i="23"/>
  <c r="I20" i="23"/>
  <c r="J20" i="23"/>
  <c r="I21" i="23"/>
  <c r="J21" i="23"/>
  <c r="I22" i="23"/>
  <c r="J22" i="23"/>
  <c r="I23" i="23"/>
  <c r="J23" i="23"/>
  <c r="C7" i="15" l="1"/>
  <c r="B7" i="15"/>
  <c r="H23" i="23"/>
  <c r="H21" i="23"/>
  <c r="H19" i="23"/>
  <c r="H17" i="23"/>
  <c r="H15" i="23"/>
  <c r="H13" i="23"/>
  <c r="H11" i="23"/>
  <c r="H9" i="23"/>
  <c r="AJ9" i="14"/>
  <c r="AF9" i="14"/>
  <c r="AB9" i="14"/>
  <c r="D6" i="12"/>
  <c r="D6" i="11"/>
  <c r="E6" i="23"/>
  <c r="H22" i="23"/>
  <c r="H20" i="23"/>
  <c r="H18" i="23"/>
  <c r="H16" i="23"/>
  <c r="H14" i="23"/>
  <c r="H12" i="23"/>
  <c r="H10" i="23"/>
  <c r="H8" i="23"/>
  <c r="F6" i="23"/>
  <c r="AA9" i="14"/>
  <c r="AE9" i="14"/>
  <c r="AI9" i="14"/>
  <c r="E6" i="11"/>
  <c r="E6" i="12"/>
  <c r="E16" i="15" l="1"/>
  <c r="E19" i="15"/>
  <c r="E22" i="15"/>
  <c r="D16" i="15"/>
  <c r="D19" i="15"/>
  <c r="D22" i="15"/>
  <c r="E32" i="15" l="1"/>
  <c r="D32" i="15"/>
  <c r="E29" i="15"/>
  <c r="E15" i="15"/>
  <c r="E12" i="15"/>
  <c r="D12" i="15"/>
  <c r="E11" i="15"/>
  <c r="D10" i="15"/>
  <c r="B9" i="15"/>
  <c r="D21" i="15" l="1"/>
  <c r="E21" i="15"/>
  <c r="D27" i="15"/>
  <c r="D28" i="15"/>
  <c r="D30" i="15"/>
  <c r="D14" i="15"/>
  <c r="F7" i="15"/>
  <c r="D8" i="15"/>
  <c r="D7" i="15"/>
  <c r="D6" i="15"/>
  <c r="D5" i="15"/>
  <c r="D29" i="15"/>
  <c r="E10" i="15"/>
  <c r="E5" i="15" l="1"/>
  <c r="E18" i="15"/>
  <c r="D18" i="15"/>
  <c r="D17" i="15"/>
  <c r="E17" i="15"/>
  <c r="E20" i="15"/>
  <c r="D20" i="15"/>
  <c r="E28" i="15"/>
  <c r="E30" i="15"/>
  <c r="E6" i="15"/>
  <c r="E27" i="15"/>
  <c r="C9" i="15"/>
  <c r="E14" i="15"/>
  <c r="G7" i="15"/>
  <c r="E8" i="15"/>
  <c r="E7" i="15"/>
</calcChain>
</file>

<file path=xl/sharedStrings.xml><?xml version="1.0" encoding="utf-8"?>
<sst xmlns="http://schemas.openxmlformats.org/spreadsheetml/2006/main" count="277" uniqueCount="190">
  <si>
    <t>Показник</t>
  </si>
  <si>
    <t>зміна значення</t>
  </si>
  <si>
    <t>%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</si>
  <si>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</si>
  <si>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</si>
  <si>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</si>
  <si>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</si>
  <si>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</si>
  <si>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</si>
  <si>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</si>
  <si>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</si>
  <si>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</si>
  <si>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</si>
  <si>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</si>
  <si>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</si>
  <si>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Україна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</si>
  <si>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</si>
  <si>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</si>
  <si>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</si>
  <si>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</si>
  <si>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</si>
  <si>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</si>
  <si>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</si>
  <si>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</si>
  <si>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</si>
  <si>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</si>
  <si>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</si>
  <si>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</si>
  <si>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</si>
  <si>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</si>
  <si>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</si>
  <si>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</si>
  <si>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</si>
  <si>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</si>
  <si>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</si>
  <si>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</si>
  <si>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</si>
  <si>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</si>
  <si>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</si>
  <si>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</si>
  <si>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</si>
  <si>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</si>
  <si>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</si>
  <si>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</si>
  <si>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</si>
  <si>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</si>
  <si>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</si>
  <si>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</si>
  <si>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</si>
  <si>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</si>
  <si>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</si>
  <si>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</si>
  <si>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</si>
  <si>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</si>
  <si>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</si>
  <si>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</si>
  <si>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</si>
  <si>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</si>
  <si>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Працевлаштовано до набуття статусу  безробітного, осіб</t>
  </si>
  <si>
    <t xml:space="preserve">з них, особи </t>
  </si>
  <si>
    <t>які навчаються в навчальних закладах різних типів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</si>
  <si>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</si>
  <si>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  </t>
  </si>
  <si>
    <t>Станом на дату:</t>
  </si>
  <si>
    <t xml:space="preserve"> 2018 р.</t>
  </si>
  <si>
    <t>Всього</t>
  </si>
  <si>
    <t>Тернопільський  МРЦЗ</t>
  </si>
  <si>
    <t xml:space="preserve"> + (-)               осіб</t>
  </si>
  <si>
    <t xml:space="preserve"> + (-)                        осіб</t>
  </si>
  <si>
    <t>Кількість вакансій на кінець періоду, одиниць</t>
  </si>
  <si>
    <t>Середній розмір заробітної плати у вакансіях, грн.</t>
  </si>
  <si>
    <t>за формою 3-ПН</t>
  </si>
  <si>
    <t>Шумська</t>
  </si>
  <si>
    <t>Чортківська</t>
  </si>
  <si>
    <t>Теребовлянська</t>
  </si>
  <si>
    <t>Підгаєцька</t>
  </si>
  <si>
    <t>Підволочиська</t>
  </si>
  <si>
    <t>Монастириська</t>
  </si>
  <si>
    <t>Лановецька</t>
  </si>
  <si>
    <t>Кременецька</t>
  </si>
  <si>
    <t>Козівська</t>
  </si>
  <si>
    <t>Зборівська</t>
  </si>
  <si>
    <t>Збаразька</t>
  </si>
  <si>
    <t>Заліщицька</t>
  </si>
  <si>
    <t>Гусятинська</t>
  </si>
  <si>
    <t>Бучацька</t>
  </si>
  <si>
    <t>Борщівська</t>
  </si>
  <si>
    <t>Бережанська</t>
  </si>
  <si>
    <t>Назва філії, ЦЗ</t>
  </si>
  <si>
    <t>Надання послуг Тернопільською обласною службою зайнятості</t>
  </si>
  <si>
    <t>(за даними Державної служби статистики України)</t>
  </si>
  <si>
    <t>Питома вага працевлашто-           ваних до набуття статусу безробітного,%</t>
  </si>
  <si>
    <t>з інших джерел</t>
  </si>
  <si>
    <t>Мали статус протягом періоду, осіб</t>
  </si>
  <si>
    <t>різниця</t>
  </si>
  <si>
    <t>Х</t>
  </si>
  <si>
    <r>
      <t xml:space="preserve">Кількість осіб, охоплених профорієнтаційними послугами,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</si>
  <si>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які мали статус безробітного, </t>
    </r>
    <r>
      <rPr>
        <i/>
        <sz val="12"/>
        <color theme="1"/>
        <rFont val="Times New Roman"/>
        <family val="1"/>
        <charset val="204"/>
      </rPr>
      <t>осіб</t>
    </r>
  </si>
  <si>
    <t>у т.ч.</t>
  </si>
  <si>
    <t>зареєстровано  з початку року, осіб</t>
  </si>
  <si>
    <t>Показники діяльності Тернопільської обласної служби зайнятості</t>
  </si>
  <si>
    <t>у 2,0 р.</t>
  </si>
  <si>
    <t>у 4,9 р.</t>
  </si>
  <si>
    <t>(за даними вибіркових обстежень населення з питань робочої сили)</t>
  </si>
  <si>
    <t xml:space="preserve"> 2019 р.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</si>
  <si>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</si>
  <si>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</si>
  <si>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</si>
  <si>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</si>
  <si>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</si>
  <si>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</si>
  <si>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</si>
  <si>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</si>
  <si>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 xml:space="preserve">Київська 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</si>
  <si>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</si>
  <si>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</si>
  <si>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</si>
  <si>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</si>
  <si>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</si>
  <si>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</si>
  <si>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</si>
  <si>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</si>
  <si>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</si>
  <si>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</si>
  <si>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</si>
  <si>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</si>
  <si>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</si>
  <si>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</si>
  <si>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</si>
  <si>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</si>
  <si>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Робоча сила віком 15-70 років за І квартал 2018 -2019 рр.  </t>
  </si>
  <si>
    <t>Показники робочої сили у І кварталі 2019 року</t>
  </si>
  <si>
    <r>
      <t>Зайняте населення</t>
    </r>
    <r>
      <rPr>
        <sz val="15"/>
        <rFont val="Times New Roman"/>
        <family val="1"/>
        <charset val="204"/>
      </rPr>
      <t>, тис.осіб</t>
    </r>
  </si>
  <si>
    <t>Рівень зайнятості, %</t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</si>
  <si>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  <charset val="204"/>
      </rPr>
      <t>, тис.осіб</t>
    </r>
  </si>
  <si>
    <t xml:space="preserve">Рівень безробіття (за методологією МОП), % </t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</si>
  <si>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406,2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</si>
  <si>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46,3%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</si>
  <si>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52,2%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</si>
  <si>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60,3%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</si>
  <si>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405,4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</si>
  <si>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391,2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</si>
  <si>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54,1 тис. осіб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</si>
  <si>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54,1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</si>
  <si>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54,1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</si>
  <si>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11,8%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</si>
  <si>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11,8%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</si>
  <si>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12,1%</t>
    </r>
  </si>
  <si>
    <t>2019 р.</t>
  </si>
  <si>
    <t>січень-липень 2018 р.</t>
  </si>
  <si>
    <t>січень-липень 2019 р.</t>
  </si>
  <si>
    <t>державне управління й оборона;
обов'язкове соціальне страхування</t>
  </si>
  <si>
    <t>за січень-липень 2018 - 2019 р. р.</t>
  </si>
  <si>
    <t>у 4,5 р.</t>
  </si>
  <si>
    <t>у 3,3 р.</t>
  </si>
  <si>
    <t>у 2,6 р.</t>
  </si>
  <si>
    <t>у 4,4 р.</t>
  </si>
  <si>
    <t>у 5,5 р.</t>
  </si>
  <si>
    <t>Середній розмір допомоги по безробіттю у липні грн.</t>
  </si>
  <si>
    <t>у січні-липні 2018-2019 р. р.</t>
  </si>
  <si>
    <t xml:space="preserve">    + 1,8 в.п.</t>
  </si>
  <si>
    <t xml:space="preserve">    - 4,0 в.п.</t>
  </si>
  <si>
    <t>у 39,7р.</t>
  </si>
  <si>
    <t>на   01.08. 2018 р.</t>
  </si>
  <si>
    <t>на 01.08.2019 р.</t>
  </si>
  <si>
    <t>1. Мали статус безробітного,  осіб</t>
  </si>
  <si>
    <t>2. Всього отримали роботу (у т.ч. до набуття статусу безробітного),  осіб</t>
  </si>
  <si>
    <t xml:space="preserve">    2.1. Працевлаштовано до набуття статусу,  осіб</t>
  </si>
  <si>
    <t xml:space="preserve">    2.2. Питома вага працевлаштованих до набуття статусу безробітного, %</t>
  </si>
  <si>
    <t xml:space="preserve">   2.3. Працевлаштовано безробітних за направленням служби зайнятості</t>
  </si>
  <si>
    <r>
      <t xml:space="preserve">   </t>
    </r>
    <r>
      <rPr>
        <b/>
        <sz val="14"/>
        <color theme="1"/>
        <rFont val="Times New Roman"/>
        <family val="1"/>
        <charset val="204"/>
      </rPr>
      <t>2.3.1. Шляхом одноразової виплати допомоги по безробіттю, осіб</t>
    </r>
  </si>
  <si>
    <r>
      <t xml:space="preserve">    </t>
    </r>
    <r>
      <rPr>
        <b/>
        <sz val="14"/>
        <color theme="1"/>
        <rFont val="Times New Roman"/>
        <family val="1"/>
        <charset val="204"/>
      </rPr>
      <t>2.3.2. Працевлаштовано з компенсацією витрат роботодавцю єдиного внеску,  осіб</t>
    </r>
  </si>
  <si>
    <t xml:space="preserve">    2.3.3. Рівень працевлаштування безробітних, %</t>
  </si>
  <si>
    <t>3. Проходили професійне навчання безробітні,  осіб</t>
  </si>
  <si>
    <t xml:space="preserve">    3.1. з них в ЦПТО,   осіб</t>
  </si>
  <si>
    <t>4. Отримали ваучер на навчання, осіб</t>
  </si>
  <si>
    <t>5. Всього брали участь у громадських та інших роботах тимчасового характеру,  осіб</t>
  </si>
  <si>
    <t>6. Кількість осіб, охоплених профорієнтаційними послугами,  осіб</t>
  </si>
  <si>
    <t>7. Отримували допомогу по безробіттю,  осіб</t>
  </si>
  <si>
    <t>8. Кількість роботодавців, які надали інформацію про вакансії,   одиниць</t>
  </si>
  <si>
    <t>9. Кількість вакансій,  одиниць</t>
  </si>
  <si>
    <r>
      <t xml:space="preserve">  </t>
    </r>
    <r>
      <rPr>
        <sz val="14"/>
        <color theme="1"/>
        <rFont val="Times New Roman"/>
        <family val="1"/>
        <charset val="204"/>
      </rPr>
      <t>9.1. з них зареєстровано з початку року</t>
    </r>
  </si>
  <si>
    <r>
      <t xml:space="preserve">   </t>
    </r>
    <r>
      <rPr>
        <sz val="14"/>
        <color theme="1"/>
        <rFont val="Times New Roman"/>
        <family val="1"/>
        <charset val="204"/>
      </rPr>
      <t>1.1. у т.ч. зареєстровано з початку року</t>
    </r>
  </si>
  <si>
    <t>10. Мали статус безробітного,  осіб</t>
  </si>
  <si>
    <t>11. Отримували допомогу по безробіттю,  осіб</t>
  </si>
  <si>
    <t>12. Середній розмір допомоги по безробіттю, у липні, грн.</t>
  </si>
  <si>
    <t>13. Кількість вакансій по формі 3-ПН,  одиниць</t>
  </si>
  <si>
    <t>14. Пропозиції роботи, отриманих з інших джерел, одиниць</t>
  </si>
  <si>
    <t>15. Середній розмір заробітної плати у вакансіях, грн.</t>
  </si>
  <si>
    <t>16. Кількість претендентів на одну вакансію, особи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</si>
</sst>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i/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0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 Cyr"/>
      <family val="1"/>
      <charset val="204"/>
    </font>
    <font>
      <b/>
      <sz val="14"/>
      <color theme="1"/>
      <name val="Times New Roman Cyr"/>
      <charset val="204"/>
    </font>
    <font>
      <i/>
      <sz val="18"/>
      <color theme="1"/>
      <name val="Times New Roman Cyr"/>
      <charset val="204"/>
    </font>
    <font>
      <b/>
      <sz val="14"/>
      <color theme="1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 Cyr"/>
      <charset val="204"/>
    </font>
    <font>
      <b/>
      <sz val="18"/>
      <color theme="1"/>
      <name val="Times New Roman Cyr"/>
      <charset val="204"/>
    </font>
    <font>
      <i/>
      <sz val="16"/>
      <color theme="1"/>
      <name val="Times New Roman Cyr"/>
      <charset val="204"/>
    </font>
    <font>
      <b/>
      <sz val="16"/>
      <color theme="1"/>
      <name val="Times New Roman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11"/>
      <color theme="1"/>
      <name val="Times New Roman Cyr"/>
      <charset val="204"/>
    </font>
    <font>
      <b/>
      <i/>
      <sz val="10"/>
      <name val="Times New Roman Cyr"/>
      <charset val="204"/>
    </font>
    <font>
      <b/>
      <i/>
      <sz val="12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b/>
      <i/>
      <sz val="14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56">
    <xf numFmtId="0" fontId="0" fillId="0" borderId="0"/>
    <xf numFmtId="0" fontId="6" fillId="0" borderId="0"/>
    <xf numFmtId="0" fontId="1" fillId="0" borderId="0"/>
    <xf numFmtId="0" fontId="6" fillId="0" borderId="0"/>
    <xf numFmtId="0" fontId="18" fillId="0" borderId="0"/>
    <xf numFmtId="0" fontId="2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19" fillId="0" borderId="0"/>
    <xf numFmtId="0" fontId="12" fillId="0" borderId="0"/>
    <xf numFmtId="0" fontId="2" fillId="0" borderId="0"/>
    <xf numFmtId="0" fontId="21" fillId="0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4" borderId="0" applyNumberFormat="0" applyBorder="0" applyAlignment="0" applyProtection="0"/>
    <xf numFmtId="0" fontId="31" fillId="19" borderId="0" applyNumberFormat="0" applyBorder="0" applyAlignment="0" applyProtection="0"/>
    <xf numFmtId="0" fontId="25" fillId="11" borderId="16" applyNumberFormat="0" applyAlignment="0" applyProtection="0"/>
    <xf numFmtId="0" fontId="29" fillId="16" borderId="17" applyNumberFormat="0" applyAlignment="0" applyProtection="0"/>
    <xf numFmtId="0" fontId="32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23" fillId="6" borderId="16" applyNumberFormat="0" applyAlignment="0" applyProtection="0"/>
    <xf numFmtId="0" fontId="33" fillId="0" borderId="21" applyNumberFormat="0" applyFill="0" applyAlignment="0" applyProtection="0"/>
    <xf numFmtId="0" fontId="30" fillId="12" borderId="0" applyNumberFormat="0" applyBorder="0" applyAlignment="0" applyProtection="0"/>
    <xf numFmtId="0" fontId="21" fillId="7" borderId="22" applyNumberFormat="0" applyFont="0" applyAlignment="0" applyProtection="0"/>
    <xf numFmtId="0" fontId="24" fillId="11" borderId="23" applyNumberFormat="0" applyAlignment="0" applyProtection="0"/>
    <xf numFmtId="0" fontId="1" fillId="0" borderId="0"/>
  </cellStyleXfs>
  <cellXfs count="270">
    <xf numFmtId="0" fontId="0" fillId="0" borderId="0" xfId="0"/>
    <xf numFmtId="1" fontId="1" fillId="0" borderId="0" xfId="10" applyNumberFormat="1" applyFont="1" applyFill="1" applyProtection="1">
      <protection locked="0"/>
    </xf>
    <xf numFmtId="1" fontId="1" fillId="0" borderId="0" xfId="10" applyNumberFormat="1" applyFont="1" applyFill="1" applyBorder="1" applyProtection="1">
      <protection locked="0"/>
    </xf>
    <xf numFmtId="1" fontId="4" fillId="0" borderId="0" xfId="10" applyNumberFormat="1" applyFont="1" applyFill="1" applyProtection="1">
      <protection locked="0"/>
    </xf>
    <xf numFmtId="1" fontId="7" fillId="0" borderId="0" xfId="10" applyNumberFormat="1" applyFont="1" applyFill="1" applyBorder="1" applyProtection="1">
      <protection locked="0"/>
    </xf>
    <xf numFmtId="0" fontId="16" fillId="0" borderId="0" xfId="6" applyFont="1"/>
    <xf numFmtId="0" fontId="10" fillId="0" borderId="0" xfId="6" applyFont="1" applyFill="1" applyAlignment="1"/>
    <xf numFmtId="0" fontId="9" fillId="0" borderId="0" xfId="6" applyFont="1" applyFill="1" applyAlignment="1"/>
    <xf numFmtId="0" fontId="6" fillId="0" borderId="0" xfId="6" applyFill="1"/>
    <xf numFmtId="0" fontId="9" fillId="0" borderId="0" xfId="6" applyFont="1" applyFill="1" applyAlignment="1">
      <alignment horizontal="center" vertical="center" wrapText="1"/>
    </xf>
    <xf numFmtId="0" fontId="17" fillId="0" borderId="0" xfId="6" applyFont="1" applyFill="1" applyAlignment="1">
      <alignment horizontal="center" vertical="center" wrapText="1"/>
    </xf>
    <xf numFmtId="0" fontId="17" fillId="0" borderId="0" xfId="6" applyFont="1" applyFill="1" applyAlignment="1">
      <alignment vertical="center"/>
    </xf>
    <xf numFmtId="0" fontId="1" fillId="0" borderId="0" xfId="13" applyFont="1" applyAlignment="1">
      <alignment vertical="top"/>
    </xf>
    <xf numFmtId="0" fontId="1" fillId="0" borderId="0" xfId="13" applyFont="1" applyFill="1" applyAlignment="1">
      <alignment vertical="top"/>
    </xf>
    <xf numFmtId="0" fontId="15" fillId="0" borderId="0" xfId="13" applyFont="1" applyFill="1" applyAlignment="1">
      <alignment horizontal="center" vertical="top" wrapText="1"/>
    </xf>
    <xf numFmtId="0" fontId="8" fillId="0" borderId="0" xfId="13" applyFont="1" applyAlignment="1">
      <alignment horizontal="center" vertical="center"/>
    </xf>
    <xf numFmtId="165" fontId="8" fillId="0" borderId="0" xfId="13" applyNumberFormat="1" applyFont="1" applyAlignment="1">
      <alignment horizontal="center" vertical="center"/>
    </xf>
    <xf numFmtId="164" fontId="1" fillId="0" borderId="0" xfId="13" applyNumberFormat="1" applyFont="1" applyAlignment="1">
      <alignment vertical="center"/>
    </xf>
    <xf numFmtId="165" fontId="8" fillId="4" borderId="0" xfId="13" applyNumberFormat="1" applyFont="1" applyFill="1" applyAlignment="1">
      <alignment horizontal="center" vertical="center"/>
    </xf>
    <xf numFmtId="0" fontId="1" fillId="0" borderId="0" xfId="13" applyFont="1"/>
    <xf numFmtId="0" fontId="14" fillId="0" borderId="0" xfId="13" applyFont="1" applyFill="1" applyAlignment="1">
      <alignment horizontal="center" vertical="top" wrapText="1"/>
    </xf>
    <xf numFmtId="0" fontId="1" fillId="0" borderId="0" xfId="13" applyFont="1" applyAlignment="1">
      <alignment vertical="center"/>
    </xf>
    <xf numFmtId="3" fontId="1" fillId="0" borderId="0" xfId="13" applyNumberFormat="1" applyFont="1" applyAlignment="1">
      <alignment vertical="center"/>
    </xf>
    <xf numFmtId="0" fontId="35" fillId="0" borderId="0" xfId="9" applyFont="1"/>
    <xf numFmtId="3" fontId="40" fillId="0" borderId="2" xfId="6" applyNumberFormat="1" applyFont="1" applyBorder="1" applyAlignment="1">
      <alignment horizontal="center" vertical="center"/>
    </xf>
    <xf numFmtId="0" fontId="43" fillId="0" borderId="0" xfId="15" applyFont="1" applyFill="1" applyBorder="1" applyAlignment="1">
      <alignment horizontal="center"/>
    </xf>
    <xf numFmtId="3" fontId="44" fillId="0" borderId="2" xfId="15" applyNumberFormat="1" applyFont="1" applyFill="1" applyBorder="1" applyAlignment="1">
      <alignment horizontal="center" vertical="center"/>
    </xf>
    <xf numFmtId="3" fontId="38" fillId="0" borderId="0" xfId="15" applyNumberFormat="1" applyFont="1" applyFill="1" applyAlignment="1">
      <alignment wrapText="1"/>
    </xf>
    <xf numFmtId="0" fontId="38" fillId="0" borderId="0" xfId="15" applyFont="1" applyFill="1" applyAlignment="1">
      <alignment wrapText="1"/>
    </xf>
    <xf numFmtId="0" fontId="38" fillId="0" borderId="0" xfId="15" applyFont="1" applyFill="1"/>
    <xf numFmtId="0" fontId="45" fillId="0" borderId="0" xfId="15" applyFont="1" applyFill="1" applyAlignment="1">
      <alignment horizontal="center"/>
    </xf>
    <xf numFmtId="3" fontId="46" fillId="0" borderId="2" xfId="15" applyNumberFormat="1" applyFont="1" applyFill="1" applyBorder="1" applyAlignment="1">
      <alignment horizontal="center" vertical="center"/>
    </xf>
    <xf numFmtId="3" fontId="47" fillId="0" borderId="2" xfId="15" applyNumberFormat="1" applyFont="1" applyFill="1" applyBorder="1" applyAlignment="1">
      <alignment horizontal="center" vertical="center" wrapText="1"/>
    </xf>
    <xf numFmtId="0" fontId="48" fillId="0" borderId="0" xfId="13" applyFont="1" applyFill="1" applyAlignment="1">
      <alignment horizontal="center" vertical="top" wrapText="1"/>
    </xf>
    <xf numFmtId="0" fontId="41" fillId="0" borderId="0" xfId="13" applyFont="1" applyFill="1" applyAlignment="1">
      <alignment horizontal="right" vertical="center"/>
    </xf>
    <xf numFmtId="0" fontId="39" fillId="0" borderId="2" xfId="13" applyFont="1" applyFill="1" applyBorder="1" applyAlignment="1">
      <alignment horizontal="center" vertical="center" wrapText="1"/>
    </xf>
    <xf numFmtId="0" fontId="39" fillId="0" borderId="2" xfId="13" applyFont="1" applyBorder="1" applyAlignment="1">
      <alignment horizontal="center" vertical="center"/>
    </xf>
    <xf numFmtId="3" fontId="39" fillId="0" borderId="2" xfId="6" applyNumberFormat="1" applyFont="1" applyFill="1" applyBorder="1" applyAlignment="1">
      <alignment horizontal="center" vertical="center"/>
    </xf>
    <xf numFmtId="164" fontId="39" fillId="0" borderId="2" xfId="6" applyNumberFormat="1" applyFont="1" applyBorder="1" applyAlignment="1">
      <alignment horizontal="center" vertical="center"/>
    </xf>
    <xf numFmtId="3" fontId="39" fillId="0" borderId="2" xfId="6" applyNumberFormat="1" applyFont="1" applyBorder="1" applyAlignment="1">
      <alignment horizontal="center" vertical="center"/>
    </xf>
    <xf numFmtId="0" fontId="40" fillId="0" borderId="2" xfId="10" applyNumberFormat="1" applyFont="1" applyFill="1" applyBorder="1" applyAlignment="1" applyProtection="1">
      <alignment horizontal="left" vertical="center"/>
      <protection locked="0"/>
    </xf>
    <xf numFmtId="164" fontId="40" fillId="0" borderId="2" xfId="6" applyNumberFormat="1" applyFont="1" applyBorder="1" applyAlignment="1">
      <alignment horizontal="center" vertical="center"/>
    </xf>
    <xf numFmtId="0" fontId="44" fillId="0" borderId="2" xfId="15" applyFont="1" applyFill="1" applyBorder="1" applyAlignment="1">
      <alignment horizontal="center" vertical="center" wrapText="1"/>
    </xf>
    <xf numFmtId="164" fontId="44" fillId="0" borderId="2" xfId="15" applyNumberFormat="1" applyFont="1" applyFill="1" applyBorder="1" applyAlignment="1">
      <alignment horizontal="center" vertical="center" wrapText="1"/>
    </xf>
    <xf numFmtId="3" fontId="44" fillId="3" borderId="2" xfId="15" applyNumberFormat="1" applyFont="1" applyFill="1" applyBorder="1" applyAlignment="1">
      <alignment horizontal="center" vertical="center"/>
    </xf>
    <xf numFmtId="3" fontId="49" fillId="3" borderId="2" xfId="15" applyNumberFormat="1" applyFont="1" applyFill="1" applyBorder="1" applyAlignment="1">
      <alignment horizontal="center" vertical="center"/>
    </xf>
    <xf numFmtId="0" fontId="37" fillId="0" borderId="0" xfId="15" applyFont="1" applyFill="1"/>
    <xf numFmtId="0" fontId="43" fillId="0" borderId="0" xfId="15" applyFont="1" applyFill="1"/>
    <xf numFmtId="0" fontId="46" fillId="0" borderId="2" xfId="15" applyFont="1" applyFill="1" applyBorder="1" applyAlignment="1">
      <alignment horizontal="center" vertical="center" wrapText="1"/>
    </xf>
    <xf numFmtId="164" fontId="46" fillId="0" borderId="2" xfId="15" applyNumberFormat="1" applyFont="1" applyFill="1" applyBorder="1" applyAlignment="1">
      <alignment horizontal="center" vertical="center"/>
    </xf>
    <xf numFmtId="0" fontId="40" fillId="0" borderId="2" xfId="11" applyFont="1" applyBorder="1" applyAlignment="1">
      <alignment vertical="center" wrapText="1"/>
    </xf>
    <xf numFmtId="164" fontId="47" fillId="0" borderId="2" xfId="15" applyNumberFormat="1" applyFont="1" applyFill="1" applyBorder="1" applyAlignment="1">
      <alignment horizontal="center" vertical="center" wrapText="1"/>
    </xf>
    <xf numFmtId="165" fontId="38" fillId="0" borderId="0" xfId="15" applyNumberFormat="1" applyFont="1" applyFill="1"/>
    <xf numFmtId="0" fontId="54" fillId="0" borderId="0" xfId="9" applyFont="1"/>
    <xf numFmtId="0" fontId="54" fillId="0" borderId="0" xfId="9" applyFont="1" applyFill="1"/>
    <xf numFmtId="1" fontId="54" fillId="0" borderId="0" xfId="10" applyNumberFormat="1" applyFont="1" applyFill="1" applyBorder="1" applyProtection="1">
      <protection locked="0"/>
    </xf>
    <xf numFmtId="165" fontId="54" fillId="0" borderId="0" xfId="10" applyNumberFormat="1" applyFont="1" applyFill="1" applyBorder="1" applyProtection="1">
      <protection locked="0"/>
    </xf>
    <xf numFmtId="1" fontId="54" fillId="0" borderId="0" xfId="10" applyNumberFormat="1" applyFont="1" applyFill="1" applyProtection="1">
      <protection locked="0"/>
    </xf>
    <xf numFmtId="1" fontId="55" fillId="0" borderId="0" xfId="10" applyNumberFormat="1" applyFont="1" applyFill="1" applyBorder="1" applyProtection="1">
      <protection locked="0"/>
    </xf>
    <xf numFmtId="3" fontId="55" fillId="0" borderId="0" xfId="10" applyNumberFormat="1" applyFont="1" applyFill="1" applyBorder="1" applyProtection="1">
      <protection locked="0"/>
    </xf>
    <xf numFmtId="3" fontId="54" fillId="0" borderId="0" xfId="10" applyNumberFormat="1" applyFont="1" applyFill="1" applyBorder="1" applyProtection="1">
      <protection locked="0"/>
    </xf>
    <xf numFmtId="0" fontId="54" fillId="0" borderId="0" xfId="9" applyFont="1" applyFill="1" applyBorder="1"/>
    <xf numFmtId="164" fontId="54" fillId="0" borderId="0" xfId="9" applyNumberFormat="1" applyFont="1" applyFill="1" applyAlignment="1">
      <alignment horizontal="center" vertical="center"/>
    </xf>
    <xf numFmtId="0" fontId="54" fillId="0" borderId="0" xfId="9" applyFont="1" applyFill="1" applyAlignment="1">
      <alignment horizontal="center" vertical="center"/>
    </xf>
    <xf numFmtId="0" fontId="54" fillId="0" borderId="0" xfId="9" applyFont="1" applyFill="1" applyAlignment="1">
      <alignment horizontal="left" vertical="center"/>
    </xf>
    <xf numFmtId="3" fontId="54" fillId="0" borderId="0" xfId="9" applyNumberFormat="1" applyFont="1" applyFill="1"/>
    <xf numFmtId="0" fontId="39" fillId="0" borderId="2" xfId="9" applyFont="1" applyFill="1" applyBorder="1" applyAlignment="1">
      <alignment horizontal="center" vertical="center" wrapText="1"/>
    </xf>
    <xf numFmtId="1" fontId="35" fillId="0" borderId="0" xfId="10" applyNumberFormat="1" applyFont="1" applyFill="1" applyProtection="1">
      <protection locked="0"/>
    </xf>
    <xf numFmtId="1" fontId="35" fillId="0" borderId="0" xfId="10" applyNumberFormat="1" applyFont="1" applyFill="1" applyBorder="1" applyProtection="1">
      <protection locked="0"/>
    </xf>
    <xf numFmtId="1" fontId="35" fillId="0" borderId="0" xfId="10" applyNumberFormat="1" applyFont="1" applyFill="1" applyBorder="1" applyAlignment="1" applyProtection="1">
      <alignment vertical="center"/>
      <protection locked="0"/>
    </xf>
    <xf numFmtId="0" fontId="54" fillId="0" borderId="0" xfId="13" applyFont="1" applyAlignment="1">
      <alignment vertical="top"/>
    </xf>
    <xf numFmtId="0" fontId="54" fillId="0" borderId="0" xfId="13" applyFont="1"/>
    <xf numFmtId="0" fontId="41" fillId="0" borderId="0" xfId="6" applyFont="1" applyAlignment="1">
      <alignment vertical="top"/>
    </xf>
    <xf numFmtId="0" fontId="60" fillId="0" borderId="0" xfId="15" applyFont="1" applyFill="1" applyBorder="1" applyAlignment="1">
      <alignment horizontal="center"/>
    </xf>
    <xf numFmtId="0" fontId="60" fillId="0" borderId="0" xfId="15" applyFont="1" applyFill="1" applyAlignment="1">
      <alignment wrapText="1"/>
    </xf>
    <xf numFmtId="0" fontId="60" fillId="0" borderId="0" xfId="15" applyFont="1" applyFill="1"/>
    <xf numFmtId="164" fontId="63" fillId="0" borderId="0" xfId="6" applyNumberFormat="1" applyFont="1"/>
    <xf numFmtId="3" fontId="47" fillId="0" borderId="2" xfId="15" applyNumberFormat="1" applyFont="1" applyFill="1" applyBorder="1" applyAlignment="1">
      <alignment horizontal="center" vertical="center"/>
    </xf>
    <xf numFmtId="1" fontId="39" fillId="0" borderId="2" xfId="9" applyNumberFormat="1" applyFont="1" applyFill="1" applyBorder="1" applyAlignment="1">
      <alignment horizontal="center" vertical="center"/>
    </xf>
    <xf numFmtId="0" fontId="39" fillId="0" borderId="2" xfId="9" applyFont="1" applyFill="1" applyBorder="1" applyAlignment="1">
      <alignment vertical="center" wrapText="1"/>
    </xf>
    <xf numFmtId="3" fontId="39" fillId="0" borderId="2" xfId="9" applyNumberFormat="1" applyFont="1" applyFill="1" applyBorder="1" applyAlignment="1">
      <alignment horizontal="center" vertical="center" wrapText="1"/>
    </xf>
    <xf numFmtId="165" fontId="39" fillId="0" borderId="2" xfId="9" applyNumberFormat="1" applyFont="1" applyFill="1" applyBorder="1" applyAlignment="1">
      <alignment horizontal="center" vertical="center"/>
    </xf>
    <xf numFmtId="1" fontId="41" fillId="0" borderId="2" xfId="9" applyNumberFormat="1" applyFont="1" applyFill="1" applyBorder="1" applyAlignment="1">
      <alignment horizontal="center" vertical="center"/>
    </xf>
    <xf numFmtId="0" fontId="53" fillId="0" borderId="2" xfId="9" applyFont="1" applyFill="1" applyBorder="1" applyAlignment="1">
      <alignment horizontal="center" vertical="center"/>
    </xf>
    <xf numFmtId="3" fontId="39" fillId="0" borderId="2" xfId="9" applyNumberFormat="1" applyFont="1" applyFill="1" applyBorder="1" applyAlignment="1">
      <alignment horizontal="center" vertical="center"/>
    </xf>
    <xf numFmtId="0" fontId="39" fillId="0" borderId="2" xfId="8" applyFont="1" applyFill="1" applyBorder="1" applyAlignment="1">
      <alignment vertical="center" wrapText="1"/>
    </xf>
    <xf numFmtId="1" fontId="39" fillId="0" borderId="2" xfId="8" applyNumberFormat="1" applyFont="1" applyFill="1" applyBorder="1" applyAlignment="1">
      <alignment horizontal="center" vertical="center"/>
    </xf>
    <xf numFmtId="1" fontId="39" fillId="0" borderId="2" xfId="9" applyNumberFormat="1" applyFont="1" applyFill="1" applyBorder="1" applyAlignment="1">
      <alignment horizontal="center" vertical="center" wrapText="1"/>
    </xf>
    <xf numFmtId="165" fontId="39" fillId="0" borderId="2" xfId="8" applyNumberFormat="1" applyFont="1" applyFill="1" applyBorder="1" applyAlignment="1">
      <alignment horizontal="center" vertical="center"/>
    </xf>
    <xf numFmtId="0" fontId="39" fillId="0" borderId="2" xfId="2" applyFont="1" applyFill="1" applyBorder="1" applyAlignment="1">
      <alignment vertical="center" wrapText="1"/>
    </xf>
    <xf numFmtId="0" fontId="39" fillId="0" borderId="2" xfId="9" applyFont="1" applyFill="1" applyBorder="1" applyAlignment="1">
      <alignment horizontal="center" vertical="center"/>
    </xf>
    <xf numFmtId="0" fontId="47" fillId="0" borderId="0" xfId="15" applyFont="1" applyFill="1" applyAlignment="1">
      <alignment vertical="center"/>
    </xf>
    <xf numFmtId="165" fontId="47" fillId="0" borderId="0" xfId="15" applyNumberFormat="1" applyFont="1" applyFill="1"/>
    <xf numFmtId="0" fontId="47" fillId="0" borderId="0" xfId="15" applyFont="1" applyFill="1"/>
    <xf numFmtId="0" fontId="47" fillId="0" borderId="0" xfId="15" applyFont="1" applyFill="1" applyAlignment="1">
      <alignment vertical="center" wrapText="1"/>
    </xf>
    <xf numFmtId="0" fontId="47" fillId="0" borderId="0" xfId="15" applyFont="1" applyFill="1" applyAlignment="1">
      <alignment horizontal="center" vertical="center"/>
    </xf>
    <xf numFmtId="0" fontId="47" fillId="0" borderId="0" xfId="15" applyFont="1" applyFill="1" applyAlignment="1">
      <alignment horizontal="center"/>
    </xf>
    <xf numFmtId="3" fontId="47" fillId="0" borderId="0" xfId="15" applyNumberFormat="1" applyFont="1" applyFill="1" applyAlignment="1">
      <alignment horizontal="center" vertical="center"/>
    </xf>
    <xf numFmtId="3" fontId="47" fillId="0" borderId="0" xfId="15" applyNumberFormat="1" applyFont="1" applyFill="1"/>
    <xf numFmtId="0" fontId="40" fillId="0" borderId="0" xfId="9" applyFont="1" applyFill="1" applyAlignment="1">
      <alignment horizontal="center"/>
    </xf>
    <xf numFmtId="1" fontId="55" fillId="0" borderId="0" xfId="10" applyNumberFormat="1" applyFont="1" applyFill="1" applyProtection="1">
      <protection locked="0"/>
    </xf>
    <xf numFmtId="164" fontId="54" fillId="0" borderId="0" xfId="9" applyNumberFormat="1" applyFont="1" applyFill="1"/>
    <xf numFmtId="14" fontId="44" fillId="0" borderId="2" xfId="1" applyNumberFormat="1" applyFont="1" applyBorder="1" applyAlignment="1">
      <alignment horizontal="center" vertical="center" wrapText="1"/>
    </xf>
    <xf numFmtId="1" fontId="54" fillId="0" borderId="2" xfId="10" applyNumberFormat="1" applyFont="1" applyFill="1" applyBorder="1" applyAlignment="1" applyProtection="1">
      <alignment horizontal="center"/>
    </xf>
    <xf numFmtId="1" fontId="56" fillId="0" borderId="2" xfId="10" applyNumberFormat="1" applyFont="1" applyFill="1" applyBorder="1" applyAlignment="1" applyProtection="1">
      <alignment horizontal="center" vertical="center"/>
      <protection locked="0"/>
    </xf>
    <xf numFmtId="1" fontId="68" fillId="0" borderId="2" xfId="10" applyNumberFormat="1" applyFont="1" applyFill="1" applyBorder="1" applyProtection="1">
      <protection locked="0"/>
    </xf>
    <xf numFmtId="1" fontId="68" fillId="0" borderId="2" xfId="10" applyNumberFormat="1" applyFont="1" applyFill="1" applyBorder="1" applyAlignment="1" applyProtection="1">
      <alignment vertical="center"/>
      <protection locked="0"/>
    </xf>
    <xf numFmtId="1" fontId="70" fillId="0" borderId="0" xfId="10" applyNumberFormat="1" applyFont="1" applyFill="1" applyAlignment="1" applyProtection="1">
      <protection locked="0"/>
    </xf>
    <xf numFmtId="1" fontId="55" fillId="0" borderId="0" xfId="10" applyNumberFormat="1" applyFont="1" applyFill="1" applyAlignment="1" applyProtection="1">
      <alignment horizontal="center"/>
      <protection locked="0"/>
    </xf>
    <xf numFmtId="1" fontId="54" fillId="0" borderId="0" xfId="10" applyNumberFormat="1" applyFont="1" applyFill="1" applyAlignment="1" applyProtection="1">
      <protection locked="0"/>
    </xf>
    <xf numFmtId="1" fontId="71" fillId="0" borderId="0" xfId="10" applyNumberFormat="1" applyFont="1" applyFill="1" applyAlignment="1" applyProtection="1">
      <alignment horizontal="right"/>
      <protection locked="0"/>
    </xf>
    <xf numFmtId="1" fontId="70" fillId="0" borderId="1" xfId="10" applyNumberFormat="1" applyFont="1" applyFill="1" applyBorder="1" applyAlignment="1" applyProtection="1">
      <protection locked="0"/>
    </xf>
    <xf numFmtId="1" fontId="55" fillId="0" borderId="0" xfId="10" applyNumberFormat="1" applyFont="1" applyFill="1" applyBorder="1" applyAlignment="1" applyProtection="1">
      <alignment horizontal="center"/>
      <protection locked="0"/>
    </xf>
    <xf numFmtId="3" fontId="39" fillId="0" borderId="2" xfId="8" applyNumberFormat="1" applyFont="1" applyFill="1" applyBorder="1" applyAlignment="1">
      <alignment horizontal="center" vertical="center" wrapText="1"/>
    </xf>
    <xf numFmtId="1" fontId="53" fillId="0" borderId="9" xfId="10" applyNumberFormat="1" applyFont="1" applyFill="1" applyBorder="1" applyAlignment="1" applyProtection="1">
      <alignment horizontal="center" vertical="center" wrapText="1"/>
    </xf>
    <xf numFmtId="1" fontId="55" fillId="0" borderId="2" xfId="10" applyNumberFormat="1" applyFont="1" applyFill="1" applyBorder="1" applyAlignment="1" applyProtection="1">
      <alignment horizontal="center"/>
    </xf>
    <xf numFmtId="1" fontId="40" fillId="0" borderId="2" xfId="10" applyNumberFormat="1" applyFont="1" applyFill="1" applyBorder="1" applyProtection="1">
      <protection locked="0"/>
    </xf>
    <xf numFmtId="0" fontId="39" fillId="0" borderId="2" xfId="13" applyFont="1" applyBorder="1" applyAlignment="1">
      <alignment horizontal="center" vertical="center" wrapText="1"/>
    </xf>
    <xf numFmtId="3" fontId="40" fillId="0" borderId="2" xfId="6" applyNumberFormat="1" applyFont="1" applyFill="1" applyBorder="1" applyAlignment="1">
      <alignment horizontal="center" vertical="center"/>
    </xf>
    <xf numFmtId="3" fontId="74" fillId="0" borderId="2" xfId="10" applyNumberFormat="1" applyFont="1" applyFill="1" applyBorder="1" applyAlignment="1" applyProtection="1">
      <alignment horizontal="center" vertical="center"/>
      <protection locked="0"/>
    </xf>
    <xf numFmtId="3" fontId="74" fillId="0" borderId="2" xfId="0" applyNumberFormat="1" applyFont="1" applyFill="1" applyBorder="1" applyAlignment="1">
      <alignment horizontal="center" vertical="center"/>
    </xf>
    <xf numFmtId="3" fontId="39" fillId="0" borderId="2" xfId="10" applyNumberFormat="1" applyFont="1" applyFill="1" applyBorder="1" applyAlignment="1" applyProtection="1">
      <alignment horizontal="center" vertical="center"/>
      <protection locked="0"/>
    </xf>
    <xf numFmtId="164" fontId="75" fillId="0" borderId="2" xfId="10" applyNumberFormat="1" applyFont="1" applyFill="1" applyBorder="1" applyAlignment="1" applyProtection="1">
      <alignment horizontal="center" vertical="center"/>
      <protection locked="0"/>
    </xf>
    <xf numFmtId="164" fontId="74" fillId="0" borderId="2" xfId="10" applyNumberFormat="1" applyFont="1" applyFill="1" applyBorder="1" applyAlignment="1" applyProtection="1">
      <alignment horizontal="center" vertical="center"/>
      <protection locked="0"/>
    </xf>
    <xf numFmtId="3" fontId="75" fillId="0" borderId="2" xfId="10" applyNumberFormat="1" applyFont="1" applyFill="1" applyBorder="1" applyAlignment="1" applyProtection="1">
      <alignment horizontal="center" vertical="center"/>
      <protection locked="0"/>
    </xf>
    <xf numFmtId="165" fontId="75" fillId="0" borderId="2" xfId="10" applyNumberFormat="1" applyFont="1" applyFill="1" applyBorder="1" applyAlignment="1" applyProtection="1">
      <alignment horizontal="center" vertical="center"/>
      <protection locked="0"/>
    </xf>
    <xf numFmtId="3" fontId="75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75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74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74" fillId="0" borderId="2" xfId="12" applyNumberFormat="1" applyFont="1" applyFill="1" applyBorder="1" applyAlignment="1">
      <alignment horizontal="center" vertical="center" wrapText="1"/>
    </xf>
    <xf numFmtId="3" fontId="74" fillId="3" borderId="2" xfId="10" applyNumberFormat="1" applyFont="1" applyFill="1" applyBorder="1" applyAlignment="1" applyProtection="1">
      <alignment horizontal="center" vertical="center"/>
      <protection locked="0"/>
    </xf>
    <xf numFmtId="165" fontId="75" fillId="3" borderId="2" xfId="10" applyNumberFormat="1" applyFont="1" applyFill="1" applyBorder="1" applyAlignment="1" applyProtection="1">
      <alignment horizontal="center" vertical="center"/>
      <protection locked="0"/>
    </xf>
    <xf numFmtId="3" fontId="75" fillId="3" borderId="2" xfId="10" applyNumberFormat="1" applyFont="1" applyFill="1" applyBorder="1" applyAlignment="1" applyProtection="1">
      <alignment horizontal="center" vertical="center"/>
      <protection locked="0"/>
    </xf>
    <xf numFmtId="0" fontId="53" fillId="0" borderId="2" xfId="9" applyFont="1" applyFill="1" applyBorder="1" applyAlignment="1">
      <alignment horizontal="center" vertical="center" wrapText="1"/>
    </xf>
    <xf numFmtId="1" fontId="69" fillId="0" borderId="2" xfId="10" applyNumberFormat="1" applyFont="1" applyFill="1" applyBorder="1" applyAlignment="1" applyProtection="1">
      <alignment horizontal="center" vertical="center" wrapText="1"/>
    </xf>
    <xf numFmtId="1" fontId="56" fillId="0" borderId="2" xfId="10" applyNumberFormat="1" applyFont="1" applyFill="1" applyBorder="1" applyAlignment="1" applyProtection="1">
      <alignment horizontal="center" vertical="center" wrapText="1"/>
    </xf>
    <xf numFmtId="1" fontId="55" fillId="0" borderId="2" xfId="10" applyNumberFormat="1" applyFont="1" applyFill="1" applyBorder="1" applyAlignment="1" applyProtection="1">
      <alignment horizontal="center" vertical="center" wrapText="1"/>
    </xf>
    <xf numFmtId="1" fontId="69" fillId="0" borderId="6" xfId="10" applyNumberFormat="1" applyFont="1" applyFill="1" applyBorder="1" applyAlignment="1" applyProtection="1">
      <alignment horizontal="center" vertical="center" wrapText="1"/>
    </xf>
    <xf numFmtId="165" fontId="41" fillId="0" borderId="2" xfId="9" applyNumberFormat="1" applyFont="1" applyFill="1" applyBorder="1" applyAlignment="1">
      <alignment horizontal="center" vertical="center"/>
    </xf>
    <xf numFmtId="0" fontId="71" fillId="0" borderId="0" xfId="9" applyFont="1" applyFill="1"/>
    <xf numFmtId="0" fontId="41" fillId="0" borderId="2" xfId="9" applyFont="1" applyFill="1" applyBorder="1" applyAlignment="1">
      <alignment vertical="center" wrapText="1"/>
    </xf>
    <xf numFmtId="3" fontId="41" fillId="0" borderId="2" xfId="9" applyNumberFormat="1" applyFont="1" applyFill="1" applyBorder="1" applyAlignment="1">
      <alignment horizontal="center" vertical="center" wrapText="1"/>
    </xf>
    <xf numFmtId="164" fontId="39" fillId="0" borderId="2" xfId="9" applyNumberFormat="1" applyFont="1" applyFill="1" applyBorder="1" applyAlignment="1">
      <alignment horizontal="center" vertical="center" wrapText="1"/>
    </xf>
    <xf numFmtId="0" fontId="39" fillId="0" borderId="2" xfId="9" applyFont="1" applyFill="1" applyBorder="1" applyAlignment="1">
      <alignment horizontal="left" vertical="center" wrapText="1" indent="1"/>
    </xf>
    <xf numFmtId="0" fontId="41" fillId="0" borderId="2" xfId="9" applyFont="1" applyFill="1" applyBorder="1" applyAlignment="1">
      <alignment horizontal="left" vertical="center" wrapText="1" indent="1"/>
    </xf>
    <xf numFmtId="165" fontId="64" fillId="0" borderId="2" xfId="9" applyNumberFormat="1" applyFont="1" applyFill="1" applyBorder="1" applyAlignment="1">
      <alignment horizontal="center" vertical="center"/>
    </xf>
    <xf numFmtId="164" fontId="39" fillId="3" borderId="2" xfId="9" applyNumberFormat="1" applyFont="1" applyFill="1" applyBorder="1" applyAlignment="1">
      <alignment horizontal="center" vertical="center" wrapText="1"/>
    </xf>
    <xf numFmtId="0" fontId="76" fillId="3" borderId="0" xfId="9" applyFont="1" applyFill="1"/>
    <xf numFmtId="0" fontId="39" fillId="3" borderId="2" xfId="9" applyFont="1" applyFill="1" applyBorder="1" applyAlignment="1">
      <alignment vertical="center" wrapText="1"/>
    </xf>
    <xf numFmtId="1" fontId="54" fillId="3" borderId="0" xfId="10" applyNumberFormat="1" applyFont="1" applyFill="1" applyProtection="1">
      <protection locked="0"/>
    </xf>
    <xf numFmtId="1" fontId="54" fillId="3" borderId="2" xfId="10" applyNumberFormat="1" applyFont="1" applyFill="1" applyBorder="1" applyAlignment="1" applyProtection="1">
      <alignment horizontal="center"/>
    </xf>
    <xf numFmtId="164" fontId="74" fillId="3" borderId="2" xfId="10" applyNumberFormat="1" applyFont="1" applyFill="1" applyBorder="1" applyAlignment="1" applyProtection="1">
      <alignment horizontal="center" vertical="center"/>
      <protection locked="0"/>
    </xf>
    <xf numFmtId="1" fontId="54" fillId="3" borderId="0" xfId="10" applyNumberFormat="1" applyFont="1" applyFill="1" applyBorder="1" applyProtection="1">
      <protection locked="0"/>
    </xf>
    <xf numFmtId="0" fontId="36" fillId="0" borderId="8" xfId="9" applyFont="1" applyFill="1" applyBorder="1" applyAlignment="1">
      <alignment vertical="center" wrapText="1"/>
    </xf>
    <xf numFmtId="3" fontId="66" fillId="0" borderId="2" xfId="9" applyNumberFormat="1" applyFont="1" applyFill="1" applyBorder="1" applyAlignment="1">
      <alignment horizontal="center" vertical="center" wrapText="1"/>
    </xf>
    <xf numFmtId="49" fontId="78" fillId="0" borderId="2" xfId="6" applyNumberFormat="1" applyFont="1" applyFill="1" applyBorder="1" applyAlignment="1">
      <alignment horizontal="center" vertical="center" wrapText="1"/>
    </xf>
    <xf numFmtId="0" fontId="77" fillId="0" borderId="2" xfId="6" applyFont="1" applyFill="1" applyBorder="1" applyAlignment="1">
      <alignment horizontal="center" vertical="center" wrapText="1"/>
    </xf>
    <xf numFmtId="0" fontId="16" fillId="0" borderId="2" xfId="6" applyFont="1" applyFill="1" applyBorder="1" applyAlignment="1">
      <alignment horizontal="left" wrapText="1"/>
    </xf>
    <xf numFmtId="165" fontId="3" fillId="0" borderId="2" xfId="6" applyNumberFormat="1" applyFont="1" applyFill="1" applyBorder="1" applyAlignment="1">
      <alignment horizontal="center" wrapText="1"/>
    </xf>
    <xf numFmtId="164" fontId="16" fillId="0" borderId="2" xfId="6" applyNumberFormat="1" applyFont="1" applyFill="1" applyBorder="1" applyAlignment="1">
      <alignment horizontal="center"/>
    </xf>
    <xf numFmtId="0" fontId="40" fillId="0" borderId="24" xfId="0" applyFont="1" applyBorder="1" applyAlignment="1">
      <alignment horizontal="left" vertical="center" indent="1"/>
    </xf>
    <xf numFmtId="0" fontId="40" fillId="0" borderId="25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40" fillId="0" borderId="26" xfId="0" applyFont="1" applyBorder="1" applyAlignment="1">
      <alignment horizontal="left" vertical="center" indent="1"/>
    </xf>
    <xf numFmtId="0" fontId="40" fillId="0" borderId="27" xfId="0" applyFont="1" applyBorder="1" applyAlignment="1">
      <alignment horizontal="left" vertical="center" indent="1"/>
    </xf>
    <xf numFmtId="0" fontId="80" fillId="20" borderId="2" xfId="6" applyFont="1" applyFill="1" applyBorder="1" applyAlignment="1">
      <alignment horizontal="left" wrapText="1"/>
    </xf>
    <xf numFmtId="165" fontId="84" fillId="20" borderId="2" xfId="6" applyNumberFormat="1" applyFont="1" applyFill="1" applyBorder="1" applyAlignment="1">
      <alignment horizontal="center" wrapText="1"/>
    </xf>
    <xf numFmtId="164" fontId="80" fillId="20" borderId="2" xfId="6" applyNumberFormat="1" applyFont="1" applyFill="1" applyBorder="1" applyAlignment="1">
      <alignment horizontal="center"/>
    </xf>
    <xf numFmtId="0" fontId="78" fillId="0" borderId="2" xfId="6" applyFont="1" applyFill="1" applyBorder="1" applyAlignment="1">
      <alignment horizontal="left" vertical="center" wrapText="1"/>
    </xf>
    <xf numFmtId="164" fontId="78" fillId="0" borderId="2" xfId="6" applyNumberFormat="1" applyFont="1" applyFill="1" applyBorder="1" applyAlignment="1">
      <alignment horizontal="center" vertical="center" wrapText="1"/>
    </xf>
    <xf numFmtId="164" fontId="78" fillId="0" borderId="2" xfId="5" applyNumberFormat="1" applyFont="1" applyFill="1" applyBorder="1" applyAlignment="1">
      <alignment horizontal="center" vertical="center" wrapText="1"/>
    </xf>
    <xf numFmtId="165" fontId="78" fillId="0" borderId="2" xfId="6" applyNumberFormat="1" applyFont="1" applyFill="1" applyBorder="1" applyAlignment="1">
      <alignment horizontal="center" vertical="center"/>
    </xf>
    <xf numFmtId="3" fontId="66" fillId="0" borderId="2" xfId="6" applyNumberFormat="1" applyFont="1" applyFill="1" applyBorder="1" applyAlignment="1">
      <alignment horizontal="center" vertical="center"/>
    </xf>
    <xf numFmtId="0" fontId="10" fillId="0" borderId="2" xfId="15" applyFont="1" applyFill="1" applyBorder="1" applyAlignment="1">
      <alignment horizontal="left" vertical="center" wrapText="1"/>
    </xf>
    <xf numFmtId="164" fontId="49" fillId="3" borderId="2" xfId="15" applyNumberFormat="1" applyFont="1" applyFill="1" applyBorder="1" applyAlignment="1">
      <alignment horizontal="center" vertical="center"/>
    </xf>
    <xf numFmtId="0" fontId="81" fillId="0" borderId="15" xfId="6" applyFont="1" applyFill="1" applyBorder="1" applyAlignment="1">
      <alignment horizontal="left" vertical="center" wrapText="1" indent="1"/>
    </xf>
    <xf numFmtId="0" fontId="81" fillId="0" borderId="3" xfId="6" applyFont="1" applyFill="1" applyBorder="1" applyAlignment="1">
      <alignment horizontal="left" vertical="center" wrapText="1" indent="1"/>
    </xf>
    <xf numFmtId="0" fontId="83" fillId="0" borderId="6" xfId="6" applyFont="1" applyFill="1" applyBorder="1" applyAlignment="1">
      <alignment horizontal="left" vertical="center" wrapText="1" indent="1"/>
    </xf>
    <xf numFmtId="0" fontId="83" fillId="0" borderId="15" xfId="6" applyFont="1" applyFill="1" applyBorder="1" applyAlignment="1">
      <alignment horizontal="left" vertical="center" wrapText="1" indent="1"/>
    </xf>
    <xf numFmtId="0" fontId="83" fillId="0" borderId="3" xfId="6" applyFont="1" applyFill="1" applyBorder="1" applyAlignment="1">
      <alignment horizontal="left" vertical="center" wrapText="1" indent="1"/>
    </xf>
    <xf numFmtId="0" fontId="14" fillId="0" borderId="0" xfId="55" applyFont="1" applyAlignment="1">
      <alignment horizontal="center" vertical="center" wrapText="1"/>
    </xf>
    <xf numFmtId="0" fontId="62" fillId="0" borderId="0" xfId="55" applyFont="1" applyAlignment="1">
      <alignment horizontal="center" wrapText="1"/>
    </xf>
    <xf numFmtId="0" fontId="86" fillId="0" borderId="0" xfId="55" applyFont="1" applyAlignment="1">
      <alignment horizontal="center" vertical="center" wrapText="1"/>
    </xf>
    <xf numFmtId="0" fontId="81" fillId="0" borderId="6" xfId="6" applyFont="1" applyFill="1" applyBorder="1" applyAlignment="1">
      <alignment horizontal="left" vertical="center" wrapText="1" indent="1"/>
    </xf>
    <xf numFmtId="0" fontId="83" fillId="0" borderId="26" xfId="6" applyFont="1" applyFill="1" applyBorder="1" applyAlignment="1">
      <alignment horizontal="left" vertical="center" wrapText="1" indent="1"/>
    </xf>
    <xf numFmtId="0" fontId="11" fillId="0" borderId="0" xfId="6" applyFont="1" applyFill="1" applyBorder="1" applyAlignment="1">
      <alignment horizontal="center" vertical="center" wrapText="1"/>
    </xf>
    <xf numFmtId="0" fontId="13" fillId="0" borderId="0" xfId="6" applyFont="1" applyFill="1" applyBorder="1" applyAlignment="1">
      <alignment horizontal="center" vertical="center" wrapText="1"/>
    </xf>
    <xf numFmtId="0" fontId="61" fillId="0" borderId="1" xfId="14" applyFont="1" applyFill="1" applyBorder="1" applyAlignment="1">
      <alignment horizontal="center"/>
    </xf>
    <xf numFmtId="0" fontId="79" fillId="0" borderId="2" xfId="6" applyFont="1" applyFill="1" applyBorder="1" applyAlignment="1">
      <alignment horizontal="center" vertical="center" wrapText="1"/>
    </xf>
    <xf numFmtId="0" fontId="77" fillId="0" borderId="2" xfId="6" applyFont="1" applyFill="1" applyBorder="1" applyAlignment="1">
      <alignment horizontal="center" vertical="center" wrapText="1"/>
    </xf>
    <xf numFmtId="0" fontId="78" fillId="0" borderId="2" xfId="6" applyFont="1" applyFill="1" applyBorder="1" applyAlignment="1">
      <alignment horizontal="center" vertical="center" wrapText="1"/>
    </xf>
    <xf numFmtId="0" fontId="14" fillId="0" borderId="0" xfId="13" applyFont="1" applyFill="1" applyAlignment="1">
      <alignment horizontal="center" vertical="top" wrapText="1"/>
    </xf>
    <xf numFmtId="0" fontId="48" fillId="0" borderId="2" xfId="13" applyFont="1" applyFill="1" applyBorder="1" applyAlignment="1">
      <alignment horizontal="center" vertical="top" wrapText="1"/>
    </xf>
    <xf numFmtId="49" fontId="39" fillId="0" borderId="2" xfId="13" applyNumberFormat="1" applyFont="1" applyBorder="1" applyAlignment="1">
      <alignment horizontal="center" vertical="center" wrapText="1"/>
    </xf>
    <xf numFmtId="0" fontId="39" fillId="0" borderId="2" xfId="13" applyFont="1" applyBorder="1" applyAlignment="1">
      <alignment horizontal="center" vertical="center" wrapText="1"/>
    </xf>
    <xf numFmtId="0" fontId="52" fillId="0" borderId="0" xfId="15" applyFont="1" applyFill="1" applyAlignment="1">
      <alignment horizontal="center" wrapText="1"/>
    </xf>
    <xf numFmtId="0" fontId="51" fillId="0" borderId="0" xfId="15" applyFont="1" applyFill="1" applyAlignment="1">
      <alignment horizontal="center"/>
    </xf>
    <xf numFmtId="0" fontId="60" fillId="0" borderId="6" xfId="15" applyFont="1" applyFill="1" applyBorder="1" applyAlignment="1">
      <alignment horizontal="center"/>
    </xf>
    <xf numFmtId="0" fontId="60" fillId="0" borderId="3" xfId="15" applyFont="1" applyFill="1" applyBorder="1" applyAlignment="1">
      <alignment horizontal="center"/>
    </xf>
    <xf numFmtId="49" fontId="39" fillId="0" borderId="2" xfId="13" applyNumberFormat="1" applyFont="1" applyFill="1" applyBorder="1" applyAlignment="1">
      <alignment horizontal="center" vertical="center" wrapText="1"/>
    </xf>
    <xf numFmtId="14" fontId="44" fillId="0" borderId="2" xfId="1" applyNumberFormat="1" applyFont="1" applyBorder="1" applyAlignment="1">
      <alignment horizontal="center" vertical="center" wrapText="1"/>
    </xf>
    <xf numFmtId="0" fontId="50" fillId="0" borderId="0" xfId="15" applyFont="1" applyFill="1" applyAlignment="1">
      <alignment horizontal="center" wrapText="1"/>
    </xf>
    <xf numFmtId="0" fontId="51" fillId="0" borderId="0" xfId="15" applyFont="1" applyFill="1" applyAlignment="1">
      <alignment horizontal="center" wrapText="1"/>
    </xf>
    <xf numFmtId="0" fontId="47" fillId="0" borderId="2" xfId="15" applyFont="1" applyFill="1" applyBorder="1" applyAlignment="1">
      <alignment horizontal="center"/>
    </xf>
    <xf numFmtId="0" fontId="44" fillId="0" borderId="2" xfId="15" applyFont="1" applyFill="1" applyBorder="1" applyAlignment="1">
      <alignment horizontal="center" vertical="center" wrapText="1"/>
    </xf>
    <xf numFmtId="0" fontId="58" fillId="0" borderId="0" xfId="9" applyFont="1" applyFill="1" applyAlignment="1">
      <alignment horizontal="center"/>
    </xf>
    <xf numFmtId="3" fontId="39" fillId="0" borderId="4" xfId="9" applyNumberFormat="1" applyFont="1" applyFill="1" applyBorder="1" applyAlignment="1">
      <alignment horizontal="center" vertical="center"/>
    </xf>
    <xf numFmtId="0" fontId="39" fillId="0" borderId="7" xfId="9" applyFont="1" applyFill="1" applyBorder="1" applyAlignment="1">
      <alignment horizontal="center" vertical="center"/>
    </xf>
    <xf numFmtId="0" fontId="39" fillId="0" borderId="2" xfId="9" applyFont="1" applyFill="1" applyBorder="1" applyAlignment="1">
      <alignment horizontal="center" vertical="center"/>
    </xf>
    <xf numFmtId="0" fontId="65" fillId="0" borderId="10" xfId="9" applyFont="1" applyFill="1" applyBorder="1" applyAlignment="1">
      <alignment horizontal="center" vertical="center" wrapText="1"/>
    </xf>
    <xf numFmtId="0" fontId="65" fillId="0" borderId="8" xfId="9" applyFont="1" applyFill="1" applyBorder="1" applyAlignment="1">
      <alignment horizontal="center" vertical="center" wrapText="1"/>
    </xf>
    <xf numFmtId="0" fontId="65" fillId="0" borderId="11" xfId="9" applyFont="1" applyFill="1" applyBorder="1" applyAlignment="1">
      <alignment horizontal="center" vertical="center" wrapText="1"/>
    </xf>
    <xf numFmtId="0" fontId="65" fillId="0" borderId="4" xfId="9" applyFont="1" applyFill="1" applyBorder="1" applyAlignment="1">
      <alignment horizontal="center" vertical="center" wrapText="1"/>
    </xf>
    <xf numFmtId="0" fontId="65" fillId="0" borderId="1" xfId="9" applyFont="1" applyFill="1" applyBorder="1" applyAlignment="1">
      <alignment horizontal="center" vertical="center" wrapText="1"/>
    </xf>
    <xf numFmtId="0" fontId="65" fillId="0" borderId="7" xfId="9" applyFont="1" applyFill="1" applyBorder="1" applyAlignment="1">
      <alignment horizontal="center" vertical="center" wrapText="1"/>
    </xf>
    <xf numFmtId="0" fontId="53" fillId="0" borderId="2" xfId="9" applyFont="1" applyFill="1" applyBorder="1" applyAlignment="1">
      <alignment horizontal="center" vertical="center" wrapText="1"/>
    </xf>
    <xf numFmtId="0" fontId="53" fillId="0" borderId="5" xfId="9" applyFont="1" applyFill="1" applyBorder="1" applyAlignment="1">
      <alignment horizontal="center" vertical="center"/>
    </xf>
    <xf numFmtId="0" fontId="53" fillId="0" borderId="9" xfId="9" applyFont="1" applyFill="1" applyBorder="1" applyAlignment="1">
      <alignment horizontal="center" vertical="center"/>
    </xf>
    <xf numFmtId="0" fontId="39" fillId="3" borderId="2" xfId="9" applyFont="1" applyFill="1" applyBorder="1" applyAlignment="1">
      <alignment horizontal="center" vertical="center"/>
    </xf>
    <xf numFmtId="0" fontId="59" fillId="0" borderId="0" xfId="9" applyFont="1" applyFill="1" applyAlignment="1">
      <alignment horizontal="center"/>
    </xf>
    <xf numFmtId="49" fontId="85" fillId="0" borderId="2" xfId="13" applyNumberFormat="1" applyFont="1" applyBorder="1" applyAlignment="1">
      <alignment horizontal="center" vertical="center" wrapText="1"/>
    </xf>
    <xf numFmtId="0" fontId="58" fillId="0" borderId="0" xfId="9" applyFont="1" applyFill="1" applyBorder="1" applyAlignment="1">
      <alignment horizontal="center" vertical="top" wrapText="1"/>
    </xf>
    <xf numFmtId="1" fontId="42" fillId="0" borderId="10" xfId="10" applyNumberFormat="1" applyFont="1" applyFill="1" applyBorder="1" applyAlignment="1" applyProtection="1">
      <alignment horizontal="center" vertical="center" wrapText="1"/>
    </xf>
    <xf numFmtId="1" fontId="42" fillId="0" borderId="8" xfId="10" applyNumberFormat="1" applyFont="1" applyFill="1" applyBorder="1" applyAlignment="1" applyProtection="1">
      <alignment horizontal="center" vertical="center" wrapText="1"/>
    </xf>
    <xf numFmtId="1" fontId="42" fillId="0" borderId="11" xfId="10" applyNumberFormat="1" applyFont="1" applyFill="1" applyBorder="1" applyAlignment="1" applyProtection="1">
      <alignment horizontal="center" vertical="center" wrapText="1"/>
    </xf>
    <xf numFmtId="1" fontId="42" fillId="0" borderId="12" xfId="10" applyNumberFormat="1" applyFont="1" applyFill="1" applyBorder="1" applyAlignment="1" applyProtection="1">
      <alignment horizontal="center" vertical="center" wrapText="1"/>
    </xf>
    <xf numFmtId="1" fontId="42" fillId="0" borderId="0" xfId="10" applyNumberFormat="1" applyFont="1" applyFill="1" applyBorder="1" applyAlignment="1" applyProtection="1">
      <alignment horizontal="center" vertical="center" wrapText="1"/>
    </xf>
    <xf numFmtId="1" fontId="42" fillId="0" borderId="13" xfId="10" applyNumberFormat="1" applyFont="1" applyFill="1" applyBorder="1" applyAlignment="1" applyProtection="1">
      <alignment horizontal="center" vertical="center" wrapText="1"/>
    </xf>
    <xf numFmtId="1" fontId="42" fillId="0" borderId="4" xfId="10" applyNumberFormat="1" applyFont="1" applyFill="1" applyBorder="1" applyAlignment="1" applyProtection="1">
      <alignment horizontal="center" vertical="center" wrapText="1"/>
    </xf>
    <xf numFmtId="1" fontId="42" fillId="0" borderId="1" xfId="10" applyNumberFormat="1" applyFont="1" applyFill="1" applyBorder="1" applyAlignment="1" applyProtection="1">
      <alignment horizontal="center" vertical="center" wrapText="1"/>
    </xf>
    <xf numFmtId="1" fontId="42" fillId="0" borderId="7" xfId="10" applyNumberFormat="1" applyFont="1" applyFill="1" applyBorder="1" applyAlignment="1" applyProtection="1">
      <alignment horizontal="center" vertical="center" wrapText="1"/>
    </xf>
    <xf numFmtId="1" fontId="69" fillId="0" borderId="2" xfId="10" applyNumberFormat="1" applyFont="1" applyFill="1" applyBorder="1" applyAlignment="1" applyProtection="1">
      <alignment horizontal="center" vertical="center" wrapText="1"/>
    </xf>
    <xf numFmtId="1" fontId="69" fillId="0" borderId="6" xfId="10" applyNumberFormat="1" applyFont="1" applyFill="1" applyBorder="1" applyAlignment="1" applyProtection="1">
      <alignment horizontal="center" vertical="center" wrapText="1"/>
    </xf>
    <xf numFmtId="0" fontId="67" fillId="0" borderId="3" xfId="0" applyFont="1" applyFill="1" applyBorder="1" applyAlignment="1">
      <alignment horizontal="center" vertical="center" wrapText="1"/>
    </xf>
    <xf numFmtId="1" fontId="56" fillId="0" borderId="2" xfId="10" applyNumberFormat="1" applyFont="1" applyFill="1" applyBorder="1" applyAlignment="1" applyProtection="1">
      <alignment horizontal="center" vertical="center" wrapText="1"/>
    </xf>
    <xf numFmtId="1" fontId="56" fillId="0" borderId="6" xfId="10" applyNumberFormat="1" applyFont="1" applyFill="1" applyBorder="1" applyAlignment="1" applyProtection="1">
      <alignment horizontal="center" vertical="center" wrapText="1"/>
    </xf>
    <xf numFmtId="1" fontId="56" fillId="0" borderId="3" xfId="10" applyNumberFormat="1" applyFont="1" applyFill="1" applyBorder="1" applyAlignment="1" applyProtection="1">
      <alignment horizontal="center" vertical="center" wrapText="1"/>
    </xf>
    <xf numFmtId="1" fontId="68" fillId="0" borderId="10" xfId="10" applyNumberFormat="1" applyFont="1" applyFill="1" applyBorder="1" applyAlignment="1" applyProtection="1">
      <alignment horizontal="center" vertical="center" wrapText="1"/>
    </xf>
    <xf numFmtId="1" fontId="68" fillId="0" borderId="8" xfId="10" applyNumberFormat="1" applyFont="1" applyFill="1" applyBorder="1" applyAlignment="1" applyProtection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1" fontId="68" fillId="0" borderId="4" xfId="10" applyNumberFormat="1" applyFont="1" applyFill="1" applyBorder="1" applyAlignment="1" applyProtection="1">
      <alignment horizontal="center" vertical="center" wrapText="1"/>
    </xf>
    <xf numFmtId="1" fontId="68" fillId="0" borderId="1" xfId="10" applyNumberFormat="1" applyFont="1" applyFill="1" applyBorder="1" applyAlignment="1" applyProtection="1">
      <alignment horizontal="center" vertical="center" wrapText="1"/>
    </xf>
    <xf numFmtId="0" fontId="73" fillId="0" borderId="7" xfId="0" applyFont="1" applyBorder="1" applyAlignment="1">
      <alignment horizontal="center" vertical="center" wrapText="1"/>
    </xf>
    <xf numFmtId="1" fontId="68" fillId="0" borderId="2" xfId="10" applyNumberFormat="1" applyFont="1" applyFill="1" applyBorder="1" applyAlignment="1" applyProtection="1">
      <alignment horizontal="center" vertical="center" wrapText="1"/>
    </xf>
    <xf numFmtId="1" fontId="68" fillId="0" borderId="5" xfId="10" applyNumberFormat="1" applyFont="1" applyFill="1" applyBorder="1" applyAlignment="1" applyProtection="1">
      <alignment horizontal="center" vertical="center" wrapText="1"/>
    </xf>
    <xf numFmtId="1" fontId="68" fillId="0" borderId="14" xfId="10" applyNumberFormat="1" applyFont="1" applyFill="1" applyBorder="1" applyAlignment="1" applyProtection="1">
      <alignment horizontal="center" vertical="center" wrapText="1"/>
    </xf>
    <xf numFmtId="1" fontId="68" fillId="0" borderId="9" xfId="10" applyNumberFormat="1" applyFont="1" applyFill="1" applyBorder="1" applyAlignment="1" applyProtection="1">
      <alignment horizontal="center" vertical="center" wrapText="1"/>
    </xf>
    <xf numFmtId="1" fontId="68" fillId="0" borderId="11" xfId="10" applyNumberFormat="1" applyFont="1" applyFill="1" applyBorder="1" applyAlignment="1" applyProtection="1">
      <alignment horizontal="center" vertical="center" wrapText="1"/>
    </xf>
    <xf numFmtId="1" fontId="68" fillId="0" borderId="7" xfId="10" applyNumberFormat="1" applyFont="1" applyFill="1" applyBorder="1" applyAlignment="1" applyProtection="1">
      <alignment horizontal="center" vertical="center" wrapText="1"/>
    </xf>
    <xf numFmtId="1" fontId="68" fillId="0" borderId="12" xfId="10" applyNumberFormat="1" applyFont="1" applyFill="1" applyBorder="1" applyAlignment="1" applyProtection="1">
      <alignment horizontal="center" vertical="center" wrapText="1"/>
    </xf>
    <xf numFmtId="1" fontId="68" fillId="0" borderId="0" xfId="10" applyNumberFormat="1" applyFont="1" applyFill="1" applyBorder="1" applyAlignment="1" applyProtection="1">
      <alignment horizontal="center" vertical="center" wrapText="1"/>
    </xf>
    <xf numFmtId="1" fontId="68" fillId="0" borderId="13" xfId="10" applyNumberFormat="1" applyFont="1" applyFill="1" applyBorder="1" applyAlignment="1" applyProtection="1">
      <alignment horizontal="center" vertical="center" wrapText="1"/>
    </xf>
    <xf numFmtId="1" fontId="68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55" fillId="0" borderId="2" xfId="10" applyNumberFormat="1" applyFont="1" applyFill="1" applyBorder="1" applyAlignment="1" applyProtection="1">
      <alignment horizontal="center" vertical="center" wrapText="1"/>
    </xf>
    <xf numFmtId="1" fontId="54" fillId="0" borderId="6" xfId="10" applyNumberFormat="1" applyFont="1" applyFill="1" applyBorder="1" applyAlignment="1" applyProtection="1">
      <alignment horizontal="center" vertical="center" wrapText="1"/>
    </xf>
    <xf numFmtId="1" fontId="54" fillId="0" borderId="3" xfId="10" applyNumberFormat="1" applyFont="1" applyFill="1" applyBorder="1" applyAlignment="1" applyProtection="1">
      <alignment horizontal="center" vertical="center" wrapText="1"/>
    </xf>
    <xf numFmtId="1" fontId="69" fillId="0" borderId="5" xfId="10" applyNumberFormat="1" applyFont="1" applyFill="1" applyBorder="1" applyAlignment="1" applyProtection="1">
      <alignment horizontal="center" vertical="center" wrapText="1"/>
    </xf>
    <xf numFmtId="1" fontId="69" fillId="0" borderId="9" xfId="10" applyNumberFormat="1" applyFont="1" applyFill="1" applyBorder="1" applyAlignment="1" applyProtection="1">
      <alignment horizontal="center" vertical="center" wrapText="1"/>
    </xf>
    <xf numFmtId="1" fontId="70" fillId="0" borderId="0" xfId="10" applyNumberFormat="1" applyFont="1" applyFill="1" applyAlignment="1" applyProtection="1">
      <alignment horizontal="center"/>
      <protection locked="0"/>
    </xf>
    <xf numFmtId="1" fontId="70" fillId="0" borderId="1" xfId="10" applyNumberFormat="1" applyFont="1" applyFill="1" applyBorder="1" applyAlignment="1" applyProtection="1">
      <alignment horizontal="center"/>
      <protection locked="0"/>
    </xf>
    <xf numFmtId="1" fontId="55" fillId="0" borderId="6" xfId="10" applyNumberFormat="1" applyFont="1" applyFill="1" applyBorder="1" applyAlignment="1" applyProtection="1">
      <alignment horizontal="center" vertical="center"/>
    </xf>
    <xf numFmtId="1" fontId="55" fillId="0" borderId="15" xfId="10" applyNumberFormat="1" applyFont="1" applyFill="1" applyBorder="1" applyAlignment="1" applyProtection="1">
      <alignment horizontal="center" vertical="center"/>
    </xf>
    <xf numFmtId="1" fontId="55" fillId="0" borderId="3" xfId="10" applyNumberFormat="1" applyFont="1" applyFill="1" applyBorder="1" applyAlignment="1" applyProtection="1">
      <alignment horizontal="center" vertical="center"/>
    </xf>
    <xf numFmtId="1" fontId="68" fillId="0" borderId="6" xfId="10" applyNumberFormat="1" applyFont="1" applyFill="1" applyBorder="1" applyAlignment="1" applyProtection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center" wrapText="1"/>
    </xf>
    <xf numFmtId="1" fontId="72" fillId="3" borderId="2" xfId="10" applyNumberFormat="1" applyFont="1" applyFill="1" applyBorder="1" applyAlignment="1" applyProtection="1">
      <alignment horizontal="center" vertical="center" wrapText="1"/>
    </xf>
  </cellXfs>
  <cellStyles count="56"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1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TБЛ-12~1" xfId="14"/>
    <cellStyle name="Обычный_Иванова_1.03.05" xfId="55"/>
    <cellStyle name="Обычный_Форма7Н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Normal="100" zoomScaleSheetLayoutView="90" workbookViewId="0">
      <selection activeCell="A4" sqref="A4:A6"/>
    </sheetView>
  </sheetViews>
  <sheetFormatPr defaultColWidth="10.28515625" defaultRowHeight="15" x14ac:dyDescent="0.25"/>
  <cols>
    <col min="1" max="1" width="60.7109375" style="5" customWidth="1"/>
    <col min="2" max="2" width="51.5703125" style="5" customWidth="1"/>
    <col min="3" max="3" width="8.7109375" style="5" customWidth="1"/>
    <col min="4" max="236" width="7.85546875" style="5" customWidth="1"/>
    <col min="237" max="237" width="39.28515625" style="5" customWidth="1"/>
    <col min="238" max="16384" width="10.28515625" style="5"/>
  </cols>
  <sheetData>
    <row r="1" spans="1:3" ht="48.75" customHeight="1" x14ac:dyDescent="0.25">
      <c r="A1" s="180" t="s">
        <v>131</v>
      </c>
      <c r="B1" s="180"/>
    </row>
    <row r="2" spans="1:3" ht="15.75" customHeight="1" x14ac:dyDescent="0.25">
      <c r="A2" s="182" t="s">
        <v>90</v>
      </c>
      <c r="B2" s="182"/>
    </row>
    <row r="3" spans="1:3" ht="15" customHeight="1" x14ac:dyDescent="0.25">
      <c r="A3" s="181"/>
      <c r="B3" s="181"/>
    </row>
    <row r="4" spans="1:3" ht="33" customHeight="1" x14ac:dyDescent="0.25">
      <c r="A4" s="183" t="s">
        <v>132</v>
      </c>
      <c r="B4" s="160" t="s">
        <v>136</v>
      </c>
    </row>
    <row r="5" spans="1:3" ht="30.75" customHeight="1" x14ac:dyDescent="0.25">
      <c r="A5" s="175"/>
      <c r="B5" s="161" t="s">
        <v>140</v>
      </c>
    </row>
    <row r="6" spans="1:3" ht="29.25" customHeight="1" x14ac:dyDescent="0.25">
      <c r="A6" s="176"/>
      <c r="B6" s="162" t="s">
        <v>141</v>
      </c>
      <c r="C6" s="76"/>
    </row>
    <row r="7" spans="1:3" ht="28.5" customHeight="1" x14ac:dyDescent="0.25">
      <c r="A7" s="177" t="s">
        <v>133</v>
      </c>
      <c r="B7" s="160" t="s">
        <v>137</v>
      </c>
      <c r="C7" s="76"/>
    </row>
    <row r="8" spans="1:3" ht="28.5" customHeight="1" x14ac:dyDescent="0.25">
      <c r="A8" s="178"/>
      <c r="B8" s="161" t="s">
        <v>138</v>
      </c>
      <c r="C8" s="76"/>
    </row>
    <row r="9" spans="1:3" ht="28.5" customHeight="1" thickBot="1" x14ac:dyDescent="0.3">
      <c r="A9" s="184"/>
      <c r="B9" s="163" t="s">
        <v>139</v>
      </c>
      <c r="C9" s="76"/>
    </row>
    <row r="10" spans="1:3" ht="33.75" customHeight="1" thickTop="1" x14ac:dyDescent="0.25">
      <c r="A10" s="175" t="s">
        <v>134</v>
      </c>
      <c r="B10" s="164" t="s">
        <v>142</v>
      </c>
      <c r="C10" s="76"/>
    </row>
    <row r="11" spans="1:3" ht="27" customHeight="1" x14ac:dyDescent="0.25">
      <c r="A11" s="175"/>
      <c r="B11" s="161" t="s">
        <v>143</v>
      </c>
      <c r="C11" s="76"/>
    </row>
    <row r="12" spans="1:3" ht="30.75" customHeight="1" x14ac:dyDescent="0.25">
      <c r="A12" s="176"/>
      <c r="B12" s="162" t="s">
        <v>144</v>
      </c>
      <c r="C12" s="76"/>
    </row>
    <row r="13" spans="1:3" ht="29.25" customHeight="1" x14ac:dyDescent="0.25">
      <c r="A13" s="177" t="s">
        <v>135</v>
      </c>
      <c r="B13" s="160" t="s">
        <v>145</v>
      </c>
    </row>
    <row r="14" spans="1:3" ht="33.75" customHeight="1" x14ac:dyDescent="0.25">
      <c r="A14" s="178"/>
      <c r="B14" s="161" t="s">
        <v>146</v>
      </c>
    </row>
    <row r="15" spans="1:3" ht="30.75" customHeight="1" x14ac:dyDescent="0.25">
      <c r="A15" s="179"/>
      <c r="B15" s="162" t="s">
        <v>147</v>
      </c>
    </row>
  </sheetData>
  <mergeCells count="7">
    <mergeCell ref="A10:A12"/>
    <mergeCell ref="A13:A15"/>
    <mergeCell ref="A1:B1"/>
    <mergeCell ref="A3:B3"/>
    <mergeCell ref="A2:B2"/>
    <mergeCell ref="A4:A6"/>
    <mergeCell ref="A7:A9"/>
  </mergeCells>
  <printOptions horizontalCentered="1"/>
  <pageMargins left="0.24" right="0.17" top="0.46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zoomScaleSheetLayoutView="85" workbookViewId="0">
      <selection activeCell="B19" sqref="B19"/>
    </sheetView>
  </sheetViews>
  <sheetFormatPr defaultColWidth="8.28515625" defaultRowHeight="12.75" x14ac:dyDescent="0.2"/>
  <cols>
    <col min="1" max="1" width="20.85546875" style="7" customWidth="1"/>
    <col min="2" max="2" width="16.42578125" style="7" customWidth="1"/>
    <col min="3" max="3" width="14.42578125" style="7" customWidth="1"/>
    <col min="4" max="4" width="14" style="7" customWidth="1"/>
    <col min="5" max="5" width="13.28515625" style="7" customWidth="1"/>
    <col min="6" max="6" width="12.7109375" style="7" customWidth="1"/>
    <col min="7" max="7" width="12" style="7" customWidth="1"/>
    <col min="8" max="8" width="12.5703125" style="7" customWidth="1"/>
    <col min="9" max="9" width="13.7109375" style="7" customWidth="1"/>
    <col min="10" max="10" width="9.140625" style="8" customWidth="1"/>
    <col min="11" max="252" width="9.140625" style="7" customWidth="1"/>
    <col min="253" max="253" width="18.5703125" style="7" customWidth="1"/>
    <col min="254" max="254" width="11.5703125" style="7" customWidth="1"/>
    <col min="255" max="255" width="11" style="7" customWidth="1"/>
    <col min="256" max="256" width="8.28515625" style="7"/>
    <col min="257" max="257" width="20.85546875" style="7" customWidth="1"/>
    <col min="258" max="258" width="16.42578125" style="7" customWidth="1"/>
    <col min="259" max="259" width="14.42578125" style="7" customWidth="1"/>
    <col min="260" max="260" width="14" style="7" customWidth="1"/>
    <col min="261" max="261" width="13.28515625" style="7" customWidth="1"/>
    <col min="262" max="262" width="12.7109375" style="7" customWidth="1"/>
    <col min="263" max="263" width="12" style="7" customWidth="1"/>
    <col min="264" max="264" width="12.5703125" style="7" customWidth="1"/>
    <col min="265" max="265" width="13.7109375" style="7" customWidth="1"/>
    <col min="266" max="508" width="9.140625" style="7" customWidth="1"/>
    <col min="509" max="509" width="18.5703125" style="7" customWidth="1"/>
    <col min="510" max="510" width="11.5703125" style="7" customWidth="1"/>
    <col min="511" max="511" width="11" style="7" customWidth="1"/>
    <col min="512" max="512" width="8.28515625" style="7"/>
    <col min="513" max="513" width="20.85546875" style="7" customWidth="1"/>
    <col min="514" max="514" width="16.42578125" style="7" customWidth="1"/>
    <col min="515" max="515" width="14.42578125" style="7" customWidth="1"/>
    <col min="516" max="516" width="14" style="7" customWidth="1"/>
    <col min="517" max="517" width="13.28515625" style="7" customWidth="1"/>
    <col min="518" max="518" width="12.7109375" style="7" customWidth="1"/>
    <col min="519" max="519" width="12" style="7" customWidth="1"/>
    <col min="520" max="520" width="12.5703125" style="7" customWidth="1"/>
    <col min="521" max="521" width="13.7109375" style="7" customWidth="1"/>
    <col min="522" max="764" width="9.140625" style="7" customWidth="1"/>
    <col min="765" max="765" width="18.5703125" style="7" customWidth="1"/>
    <col min="766" max="766" width="11.5703125" style="7" customWidth="1"/>
    <col min="767" max="767" width="11" style="7" customWidth="1"/>
    <col min="768" max="768" width="8.28515625" style="7"/>
    <col min="769" max="769" width="20.85546875" style="7" customWidth="1"/>
    <col min="770" max="770" width="16.42578125" style="7" customWidth="1"/>
    <col min="771" max="771" width="14.42578125" style="7" customWidth="1"/>
    <col min="772" max="772" width="14" style="7" customWidth="1"/>
    <col min="773" max="773" width="13.28515625" style="7" customWidth="1"/>
    <col min="774" max="774" width="12.7109375" style="7" customWidth="1"/>
    <col min="775" max="775" width="12" style="7" customWidth="1"/>
    <col min="776" max="776" width="12.5703125" style="7" customWidth="1"/>
    <col min="777" max="777" width="13.7109375" style="7" customWidth="1"/>
    <col min="778" max="1020" width="9.140625" style="7" customWidth="1"/>
    <col min="1021" max="1021" width="18.5703125" style="7" customWidth="1"/>
    <col min="1022" max="1022" width="11.5703125" style="7" customWidth="1"/>
    <col min="1023" max="1023" width="11" style="7" customWidth="1"/>
    <col min="1024" max="1024" width="8.28515625" style="7"/>
    <col min="1025" max="1025" width="20.85546875" style="7" customWidth="1"/>
    <col min="1026" max="1026" width="16.42578125" style="7" customWidth="1"/>
    <col min="1027" max="1027" width="14.42578125" style="7" customWidth="1"/>
    <col min="1028" max="1028" width="14" style="7" customWidth="1"/>
    <col min="1029" max="1029" width="13.28515625" style="7" customWidth="1"/>
    <col min="1030" max="1030" width="12.7109375" style="7" customWidth="1"/>
    <col min="1031" max="1031" width="12" style="7" customWidth="1"/>
    <col min="1032" max="1032" width="12.5703125" style="7" customWidth="1"/>
    <col min="1033" max="1033" width="13.7109375" style="7" customWidth="1"/>
    <col min="1034" max="1276" width="9.140625" style="7" customWidth="1"/>
    <col min="1277" max="1277" width="18.5703125" style="7" customWidth="1"/>
    <col min="1278" max="1278" width="11.5703125" style="7" customWidth="1"/>
    <col min="1279" max="1279" width="11" style="7" customWidth="1"/>
    <col min="1280" max="1280" width="8.28515625" style="7"/>
    <col min="1281" max="1281" width="20.85546875" style="7" customWidth="1"/>
    <col min="1282" max="1282" width="16.42578125" style="7" customWidth="1"/>
    <col min="1283" max="1283" width="14.42578125" style="7" customWidth="1"/>
    <col min="1284" max="1284" width="14" style="7" customWidth="1"/>
    <col min="1285" max="1285" width="13.28515625" style="7" customWidth="1"/>
    <col min="1286" max="1286" width="12.7109375" style="7" customWidth="1"/>
    <col min="1287" max="1287" width="12" style="7" customWidth="1"/>
    <col min="1288" max="1288" width="12.5703125" style="7" customWidth="1"/>
    <col min="1289" max="1289" width="13.7109375" style="7" customWidth="1"/>
    <col min="1290" max="1532" width="9.140625" style="7" customWidth="1"/>
    <col min="1533" max="1533" width="18.5703125" style="7" customWidth="1"/>
    <col min="1534" max="1534" width="11.5703125" style="7" customWidth="1"/>
    <col min="1535" max="1535" width="11" style="7" customWidth="1"/>
    <col min="1536" max="1536" width="8.28515625" style="7"/>
    <col min="1537" max="1537" width="20.85546875" style="7" customWidth="1"/>
    <col min="1538" max="1538" width="16.42578125" style="7" customWidth="1"/>
    <col min="1539" max="1539" width="14.42578125" style="7" customWidth="1"/>
    <col min="1540" max="1540" width="14" style="7" customWidth="1"/>
    <col min="1541" max="1541" width="13.28515625" style="7" customWidth="1"/>
    <col min="1542" max="1542" width="12.7109375" style="7" customWidth="1"/>
    <col min="1543" max="1543" width="12" style="7" customWidth="1"/>
    <col min="1544" max="1544" width="12.5703125" style="7" customWidth="1"/>
    <col min="1545" max="1545" width="13.7109375" style="7" customWidth="1"/>
    <col min="1546" max="1788" width="9.140625" style="7" customWidth="1"/>
    <col min="1789" max="1789" width="18.5703125" style="7" customWidth="1"/>
    <col min="1790" max="1790" width="11.5703125" style="7" customWidth="1"/>
    <col min="1791" max="1791" width="11" style="7" customWidth="1"/>
    <col min="1792" max="1792" width="8.28515625" style="7"/>
    <col min="1793" max="1793" width="20.85546875" style="7" customWidth="1"/>
    <col min="1794" max="1794" width="16.42578125" style="7" customWidth="1"/>
    <col min="1795" max="1795" width="14.42578125" style="7" customWidth="1"/>
    <col min="1796" max="1796" width="14" style="7" customWidth="1"/>
    <col min="1797" max="1797" width="13.28515625" style="7" customWidth="1"/>
    <col min="1798" max="1798" width="12.7109375" style="7" customWidth="1"/>
    <col min="1799" max="1799" width="12" style="7" customWidth="1"/>
    <col min="1800" max="1800" width="12.5703125" style="7" customWidth="1"/>
    <col min="1801" max="1801" width="13.7109375" style="7" customWidth="1"/>
    <col min="1802" max="2044" width="9.140625" style="7" customWidth="1"/>
    <col min="2045" max="2045" width="18.5703125" style="7" customWidth="1"/>
    <col min="2046" max="2046" width="11.5703125" style="7" customWidth="1"/>
    <col min="2047" max="2047" width="11" style="7" customWidth="1"/>
    <col min="2048" max="2048" width="8.28515625" style="7"/>
    <col min="2049" max="2049" width="20.85546875" style="7" customWidth="1"/>
    <col min="2050" max="2050" width="16.42578125" style="7" customWidth="1"/>
    <col min="2051" max="2051" width="14.42578125" style="7" customWidth="1"/>
    <col min="2052" max="2052" width="14" style="7" customWidth="1"/>
    <col min="2053" max="2053" width="13.28515625" style="7" customWidth="1"/>
    <col min="2054" max="2054" width="12.7109375" style="7" customWidth="1"/>
    <col min="2055" max="2055" width="12" style="7" customWidth="1"/>
    <col min="2056" max="2056" width="12.5703125" style="7" customWidth="1"/>
    <col min="2057" max="2057" width="13.7109375" style="7" customWidth="1"/>
    <col min="2058" max="2300" width="9.140625" style="7" customWidth="1"/>
    <col min="2301" max="2301" width="18.5703125" style="7" customWidth="1"/>
    <col min="2302" max="2302" width="11.5703125" style="7" customWidth="1"/>
    <col min="2303" max="2303" width="11" style="7" customWidth="1"/>
    <col min="2304" max="2304" width="8.28515625" style="7"/>
    <col min="2305" max="2305" width="20.85546875" style="7" customWidth="1"/>
    <col min="2306" max="2306" width="16.42578125" style="7" customWidth="1"/>
    <col min="2307" max="2307" width="14.42578125" style="7" customWidth="1"/>
    <col min="2308" max="2308" width="14" style="7" customWidth="1"/>
    <col min="2309" max="2309" width="13.28515625" style="7" customWidth="1"/>
    <col min="2310" max="2310" width="12.7109375" style="7" customWidth="1"/>
    <col min="2311" max="2311" width="12" style="7" customWidth="1"/>
    <col min="2312" max="2312" width="12.5703125" style="7" customWidth="1"/>
    <col min="2313" max="2313" width="13.7109375" style="7" customWidth="1"/>
    <col min="2314" max="2556" width="9.140625" style="7" customWidth="1"/>
    <col min="2557" max="2557" width="18.5703125" style="7" customWidth="1"/>
    <col min="2558" max="2558" width="11.5703125" style="7" customWidth="1"/>
    <col min="2559" max="2559" width="11" style="7" customWidth="1"/>
    <col min="2560" max="2560" width="8.28515625" style="7"/>
    <col min="2561" max="2561" width="20.85546875" style="7" customWidth="1"/>
    <col min="2562" max="2562" width="16.42578125" style="7" customWidth="1"/>
    <col min="2563" max="2563" width="14.42578125" style="7" customWidth="1"/>
    <col min="2564" max="2564" width="14" style="7" customWidth="1"/>
    <col min="2565" max="2565" width="13.28515625" style="7" customWidth="1"/>
    <col min="2566" max="2566" width="12.7109375" style="7" customWidth="1"/>
    <col min="2567" max="2567" width="12" style="7" customWidth="1"/>
    <col min="2568" max="2568" width="12.5703125" style="7" customWidth="1"/>
    <col min="2569" max="2569" width="13.7109375" style="7" customWidth="1"/>
    <col min="2570" max="2812" width="9.140625" style="7" customWidth="1"/>
    <col min="2813" max="2813" width="18.5703125" style="7" customWidth="1"/>
    <col min="2814" max="2814" width="11.5703125" style="7" customWidth="1"/>
    <col min="2815" max="2815" width="11" style="7" customWidth="1"/>
    <col min="2816" max="2816" width="8.28515625" style="7"/>
    <col min="2817" max="2817" width="20.85546875" style="7" customWidth="1"/>
    <col min="2818" max="2818" width="16.42578125" style="7" customWidth="1"/>
    <col min="2819" max="2819" width="14.42578125" style="7" customWidth="1"/>
    <col min="2820" max="2820" width="14" style="7" customWidth="1"/>
    <col min="2821" max="2821" width="13.28515625" style="7" customWidth="1"/>
    <col min="2822" max="2822" width="12.7109375" style="7" customWidth="1"/>
    <col min="2823" max="2823" width="12" style="7" customWidth="1"/>
    <col min="2824" max="2824" width="12.5703125" style="7" customWidth="1"/>
    <col min="2825" max="2825" width="13.7109375" style="7" customWidth="1"/>
    <col min="2826" max="3068" width="9.140625" style="7" customWidth="1"/>
    <col min="3069" max="3069" width="18.5703125" style="7" customWidth="1"/>
    <col min="3070" max="3070" width="11.5703125" style="7" customWidth="1"/>
    <col min="3071" max="3071" width="11" style="7" customWidth="1"/>
    <col min="3072" max="3072" width="8.28515625" style="7"/>
    <col min="3073" max="3073" width="20.85546875" style="7" customWidth="1"/>
    <col min="3074" max="3074" width="16.42578125" style="7" customWidth="1"/>
    <col min="3075" max="3075" width="14.42578125" style="7" customWidth="1"/>
    <col min="3076" max="3076" width="14" style="7" customWidth="1"/>
    <col min="3077" max="3077" width="13.28515625" style="7" customWidth="1"/>
    <col min="3078" max="3078" width="12.7109375" style="7" customWidth="1"/>
    <col min="3079" max="3079" width="12" style="7" customWidth="1"/>
    <col min="3080" max="3080" width="12.5703125" style="7" customWidth="1"/>
    <col min="3081" max="3081" width="13.7109375" style="7" customWidth="1"/>
    <col min="3082" max="3324" width="9.140625" style="7" customWidth="1"/>
    <col min="3325" max="3325" width="18.5703125" style="7" customWidth="1"/>
    <col min="3326" max="3326" width="11.5703125" style="7" customWidth="1"/>
    <col min="3327" max="3327" width="11" style="7" customWidth="1"/>
    <col min="3328" max="3328" width="8.28515625" style="7"/>
    <col min="3329" max="3329" width="20.85546875" style="7" customWidth="1"/>
    <col min="3330" max="3330" width="16.42578125" style="7" customWidth="1"/>
    <col min="3331" max="3331" width="14.42578125" style="7" customWidth="1"/>
    <col min="3332" max="3332" width="14" style="7" customWidth="1"/>
    <col min="3333" max="3333" width="13.28515625" style="7" customWidth="1"/>
    <col min="3334" max="3334" width="12.7109375" style="7" customWidth="1"/>
    <col min="3335" max="3335" width="12" style="7" customWidth="1"/>
    <col min="3336" max="3336" width="12.5703125" style="7" customWidth="1"/>
    <col min="3337" max="3337" width="13.7109375" style="7" customWidth="1"/>
    <col min="3338" max="3580" width="9.140625" style="7" customWidth="1"/>
    <col min="3581" max="3581" width="18.5703125" style="7" customWidth="1"/>
    <col min="3582" max="3582" width="11.5703125" style="7" customWidth="1"/>
    <col min="3583" max="3583" width="11" style="7" customWidth="1"/>
    <col min="3584" max="3584" width="8.28515625" style="7"/>
    <col min="3585" max="3585" width="20.85546875" style="7" customWidth="1"/>
    <col min="3586" max="3586" width="16.42578125" style="7" customWidth="1"/>
    <col min="3587" max="3587" width="14.42578125" style="7" customWidth="1"/>
    <col min="3588" max="3588" width="14" style="7" customWidth="1"/>
    <col min="3589" max="3589" width="13.28515625" style="7" customWidth="1"/>
    <col min="3590" max="3590" width="12.7109375" style="7" customWidth="1"/>
    <col min="3591" max="3591" width="12" style="7" customWidth="1"/>
    <col min="3592" max="3592" width="12.5703125" style="7" customWidth="1"/>
    <col min="3593" max="3593" width="13.7109375" style="7" customWidth="1"/>
    <col min="3594" max="3836" width="9.140625" style="7" customWidth="1"/>
    <col min="3837" max="3837" width="18.5703125" style="7" customWidth="1"/>
    <col min="3838" max="3838" width="11.5703125" style="7" customWidth="1"/>
    <col min="3839" max="3839" width="11" style="7" customWidth="1"/>
    <col min="3840" max="3840" width="8.28515625" style="7"/>
    <col min="3841" max="3841" width="20.85546875" style="7" customWidth="1"/>
    <col min="3842" max="3842" width="16.42578125" style="7" customWidth="1"/>
    <col min="3843" max="3843" width="14.42578125" style="7" customWidth="1"/>
    <col min="3844" max="3844" width="14" style="7" customWidth="1"/>
    <col min="3845" max="3845" width="13.28515625" style="7" customWidth="1"/>
    <col min="3846" max="3846" width="12.7109375" style="7" customWidth="1"/>
    <col min="3847" max="3847" width="12" style="7" customWidth="1"/>
    <col min="3848" max="3848" width="12.5703125" style="7" customWidth="1"/>
    <col min="3849" max="3849" width="13.7109375" style="7" customWidth="1"/>
    <col min="3850" max="4092" width="9.140625" style="7" customWidth="1"/>
    <col min="4093" max="4093" width="18.5703125" style="7" customWidth="1"/>
    <col min="4094" max="4094" width="11.5703125" style="7" customWidth="1"/>
    <col min="4095" max="4095" width="11" style="7" customWidth="1"/>
    <col min="4096" max="4096" width="8.28515625" style="7"/>
    <col min="4097" max="4097" width="20.85546875" style="7" customWidth="1"/>
    <col min="4098" max="4098" width="16.42578125" style="7" customWidth="1"/>
    <col min="4099" max="4099" width="14.42578125" style="7" customWidth="1"/>
    <col min="4100" max="4100" width="14" style="7" customWidth="1"/>
    <col min="4101" max="4101" width="13.28515625" style="7" customWidth="1"/>
    <col min="4102" max="4102" width="12.7109375" style="7" customWidth="1"/>
    <col min="4103" max="4103" width="12" style="7" customWidth="1"/>
    <col min="4104" max="4104" width="12.5703125" style="7" customWidth="1"/>
    <col min="4105" max="4105" width="13.7109375" style="7" customWidth="1"/>
    <col min="4106" max="4348" width="9.140625" style="7" customWidth="1"/>
    <col min="4349" max="4349" width="18.5703125" style="7" customWidth="1"/>
    <col min="4350" max="4350" width="11.5703125" style="7" customWidth="1"/>
    <col min="4351" max="4351" width="11" style="7" customWidth="1"/>
    <col min="4352" max="4352" width="8.28515625" style="7"/>
    <col min="4353" max="4353" width="20.85546875" style="7" customWidth="1"/>
    <col min="4354" max="4354" width="16.42578125" style="7" customWidth="1"/>
    <col min="4355" max="4355" width="14.42578125" style="7" customWidth="1"/>
    <col min="4356" max="4356" width="14" style="7" customWidth="1"/>
    <col min="4357" max="4357" width="13.28515625" style="7" customWidth="1"/>
    <col min="4358" max="4358" width="12.7109375" style="7" customWidth="1"/>
    <col min="4359" max="4359" width="12" style="7" customWidth="1"/>
    <col min="4360" max="4360" width="12.5703125" style="7" customWidth="1"/>
    <col min="4361" max="4361" width="13.7109375" style="7" customWidth="1"/>
    <col min="4362" max="4604" width="9.140625" style="7" customWidth="1"/>
    <col min="4605" max="4605" width="18.5703125" style="7" customWidth="1"/>
    <col min="4606" max="4606" width="11.5703125" style="7" customWidth="1"/>
    <col min="4607" max="4607" width="11" style="7" customWidth="1"/>
    <col min="4608" max="4608" width="8.28515625" style="7"/>
    <col min="4609" max="4609" width="20.85546875" style="7" customWidth="1"/>
    <col min="4610" max="4610" width="16.42578125" style="7" customWidth="1"/>
    <col min="4611" max="4611" width="14.42578125" style="7" customWidth="1"/>
    <col min="4612" max="4612" width="14" style="7" customWidth="1"/>
    <col min="4613" max="4613" width="13.28515625" style="7" customWidth="1"/>
    <col min="4614" max="4614" width="12.7109375" style="7" customWidth="1"/>
    <col min="4615" max="4615" width="12" style="7" customWidth="1"/>
    <col min="4616" max="4616" width="12.5703125" style="7" customWidth="1"/>
    <col min="4617" max="4617" width="13.7109375" style="7" customWidth="1"/>
    <col min="4618" max="4860" width="9.140625" style="7" customWidth="1"/>
    <col min="4861" max="4861" width="18.5703125" style="7" customWidth="1"/>
    <col min="4862" max="4862" width="11.5703125" style="7" customWidth="1"/>
    <col min="4863" max="4863" width="11" style="7" customWidth="1"/>
    <col min="4864" max="4864" width="8.28515625" style="7"/>
    <col min="4865" max="4865" width="20.85546875" style="7" customWidth="1"/>
    <col min="4866" max="4866" width="16.42578125" style="7" customWidth="1"/>
    <col min="4867" max="4867" width="14.42578125" style="7" customWidth="1"/>
    <col min="4868" max="4868" width="14" style="7" customWidth="1"/>
    <col min="4869" max="4869" width="13.28515625" style="7" customWidth="1"/>
    <col min="4870" max="4870" width="12.7109375" style="7" customWidth="1"/>
    <col min="4871" max="4871" width="12" style="7" customWidth="1"/>
    <col min="4872" max="4872" width="12.5703125" style="7" customWidth="1"/>
    <col min="4873" max="4873" width="13.7109375" style="7" customWidth="1"/>
    <col min="4874" max="5116" width="9.140625" style="7" customWidth="1"/>
    <col min="5117" max="5117" width="18.5703125" style="7" customWidth="1"/>
    <col min="5118" max="5118" width="11.5703125" style="7" customWidth="1"/>
    <col min="5119" max="5119" width="11" style="7" customWidth="1"/>
    <col min="5120" max="5120" width="8.28515625" style="7"/>
    <col min="5121" max="5121" width="20.85546875" style="7" customWidth="1"/>
    <col min="5122" max="5122" width="16.42578125" style="7" customWidth="1"/>
    <col min="5123" max="5123" width="14.42578125" style="7" customWidth="1"/>
    <col min="5124" max="5124" width="14" style="7" customWidth="1"/>
    <col min="5125" max="5125" width="13.28515625" style="7" customWidth="1"/>
    <col min="5126" max="5126" width="12.7109375" style="7" customWidth="1"/>
    <col min="5127" max="5127" width="12" style="7" customWidth="1"/>
    <col min="5128" max="5128" width="12.5703125" style="7" customWidth="1"/>
    <col min="5129" max="5129" width="13.7109375" style="7" customWidth="1"/>
    <col min="5130" max="5372" width="9.140625" style="7" customWidth="1"/>
    <col min="5373" max="5373" width="18.5703125" style="7" customWidth="1"/>
    <col min="5374" max="5374" width="11.5703125" style="7" customWidth="1"/>
    <col min="5375" max="5375" width="11" style="7" customWidth="1"/>
    <col min="5376" max="5376" width="8.28515625" style="7"/>
    <col min="5377" max="5377" width="20.85546875" style="7" customWidth="1"/>
    <col min="5378" max="5378" width="16.42578125" style="7" customWidth="1"/>
    <col min="5379" max="5379" width="14.42578125" style="7" customWidth="1"/>
    <col min="5380" max="5380" width="14" style="7" customWidth="1"/>
    <col min="5381" max="5381" width="13.28515625" style="7" customWidth="1"/>
    <col min="5382" max="5382" width="12.7109375" style="7" customWidth="1"/>
    <col min="5383" max="5383" width="12" style="7" customWidth="1"/>
    <col min="5384" max="5384" width="12.5703125" style="7" customWidth="1"/>
    <col min="5385" max="5385" width="13.7109375" style="7" customWidth="1"/>
    <col min="5386" max="5628" width="9.140625" style="7" customWidth="1"/>
    <col min="5629" max="5629" width="18.5703125" style="7" customWidth="1"/>
    <col min="5630" max="5630" width="11.5703125" style="7" customWidth="1"/>
    <col min="5631" max="5631" width="11" style="7" customWidth="1"/>
    <col min="5632" max="5632" width="8.28515625" style="7"/>
    <col min="5633" max="5633" width="20.85546875" style="7" customWidth="1"/>
    <col min="5634" max="5634" width="16.42578125" style="7" customWidth="1"/>
    <col min="5635" max="5635" width="14.42578125" style="7" customWidth="1"/>
    <col min="5636" max="5636" width="14" style="7" customWidth="1"/>
    <col min="5637" max="5637" width="13.28515625" style="7" customWidth="1"/>
    <col min="5638" max="5638" width="12.7109375" style="7" customWidth="1"/>
    <col min="5639" max="5639" width="12" style="7" customWidth="1"/>
    <col min="5640" max="5640" width="12.5703125" style="7" customWidth="1"/>
    <col min="5641" max="5641" width="13.7109375" style="7" customWidth="1"/>
    <col min="5642" max="5884" width="9.140625" style="7" customWidth="1"/>
    <col min="5885" max="5885" width="18.5703125" style="7" customWidth="1"/>
    <col min="5886" max="5886" width="11.5703125" style="7" customWidth="1"/>
    <col min="5887" max="5887" width="11" style="7" customWidth="1"/>
    <col min="5888" max="5888" width="8.28515625" style="7"/>
    <col min="5889" max="5889" width="20.85546875" style="7" customWidth="1"/>
    <col min="5890" max="5890" width="16.42578125" style="7" customWidth="1"/>
    <col min="5891" max="5891" width="14.42578125" style="7" customWidth="1"/>
    <col min="5892" max="5892" width="14" style="7" customWidth="1"/>
    <col min="5893" max="5893" width="13.28515625" style="7" customWidth="1"/>
    <col min="5894" max="5894" width="12.7109375" style="7" customWidth="1"/>
    <col min="5895" max="5895" width="12" style="7" customWidth="1"/>
    <col min="5896" max="5896" width="12.5703125" style="7" customWidth="1"/>
    <col min="5897" max="5897" width="13.7109375" style="7" customWidth="1"/>
    <col min="5898" max="6140" width="9.140625" style="7" customWidth="1"/>
    <col min="6141" max="6141" width="18.5703125" style="7" customWidth="1"/>
    <col min="6142" max="6142" width="11.5703125" style="7" customWidth="1"/>
    <col min="6143" max="6143" width="11" style="7" customWidth="1"/>
    <col min="6144" max="6144" width="8.28515625" style="7"/>
    <col min="6145" max="6145" width="20.85546875" style="7" customWidth="1"/>
    <col min="6146" max="6146" width="16.42578125" style="7" customWidth="1"/>
    <col min="6147" max="6147" width="14.42578125" style="7" customWidth="1"/>
    <col min="6148" max="6148" width="14" style="7" customWidth="1"/>
    <col min="6149" max="6149" width="13.28515625" style="7" customWidth="1"/>
    <col min="6150" max="6150" width="12.7109375" style="7" customWidth="1"/>
    <col min="6151" max="6151" width="12" style="7" customWidth="1"/>
    <col min="6152" max="6152" width="12.5703125" style="7" customWidth="1"/>
    <col min="6153" max="6153" width="13.7109375" style="7" customWidth="1"/>
    <col min="6154" max="6396" width="9.140625" style="7" customWidth="1"/>
    <col min="6397" max="6397" width="18.5703125" style="7" customWidth="1"/>
    <col min="6398" max="6398" width="11.5703125" style="7" customWidth="1"/>
    <col min="6399" max="6399" width="11" style="7" customWidth="1"/>
    <col min="6400" max="6400" width="8.28515625" style="7"/>
    <col min="6401" max="6401" width="20.85546875" style="7" customWidth="1"/>
    <col min="6402" max="6402" width="16.42578125" style="7" customWidth="1"/>
    <col min="6403" max="6403" width="14.42578125" style="7" customWidth="1"/>
    <col min="6404" max="6404" width="14" style="7" customWidth="1"/>
    <col min="6405" max="6405" width="13.28515625" style="7" customWidth="1"/>
    <col min="6406" max="6406" width="12.7109375" style="7" customWidth="1"/>
    <col min="6407" max="6407" width="12" style="7" customWidth="1"/>
    <col min="6408" max="6408" width="12.5703125" style="7" customWidth="1"/>
    <col min="6409" max="6409" width="13.7109375" style="7" customWidth="1"/>
    <col min="6410" max="6652" width="9.140625" style="7" customWidth="1"/>
    <col min="6653" max="6653" width="18.5703125" style="7" customWidth="1"/>
    <col min="6654" max="6654" width="11.5703125" style="7" customWidth="1"/>
    <col min="6655" max="6655" width="11" style="7" customWidth="1"/>
    <col min="6656" max="6656" width="8.28515625" style="7"/>
    <col min="6657" max="6657" width="20.85546875" style="7" customWidth="1"/>
    <col min="6658" max="6658" width="16.42578125" style="7" customWidth="1"/>
    <col min="6659" max="6659" width="14.42578125" style="7" customWidth="1"/>
    <col min="6660" max="6660" width="14" style="7" customWidth="1"/>
    <col min="6661" max="6661" width="13.28515625" style="7" customWidth="1"/>
    <col min="6662" max="6662" width="12.7109375" style="7" customWidth="1"/>
    <col min="6663" max="6663" width="12" style="7" customWidth="1"/>
    <col min="6664" max="6664" width="12.5703125" style="7" customWidth="1"/>
    <col min="6665" max="6665" width="13.7109375" style="7" customWidth="1"/>
    <col min="6666" max="6908" width="9.140625" style="7" customWidth="1"/>
    <col min="6909" max="6909" width="18.5703125" style="7" customWidth="1"/>
    <col min="6910" max="6910" width="11.5703125" style="7" customWidth="1"/>
    <col min="6911" max="6911" width="11" style="7" customWidth="1"/>
    <col min="6912" max="6912" width="8.28515625" style="7"/>
    <col min="6913" max="6913" width="20.85546875" style="7" customWidth="1"/>
    <col min="6914" max="6914" width="16.42578125" style="7" customWidth="1"/>
    <col min="6915" max="6915" width="14.42578125" style="7" customWidth="1"/>
    <col min="6916" max="6916" width="14" style="7" customWidth="1"/>
    <col min="6917" max="6917" width="13.28515625" style="7" customWidth="1"/>
    <col min="6918" max="6918" width="12.7109375" style="7" customWidth="1"/>
    <col min="6919" max="6919" width="12" style="7" customWidth="1"/>
    <col min="6920" max="6920" width="12.5703125" style="7" customWidth="1"/>
    <col min="6921" max="6921" width="13.7109375" style="7" customWidth="1"/>
    <col min="6922" max="7164" width="9.140625" style="7" customWidth="1"/>
    <col min="7165" max="7165" width="18.5703125" style="7" customWidth="1"/>
    <col min="7166" max="7166" width="11.5703125" style="7" customWidth="1"/>
    <col min="7167" max="7167" width="11" style="7" customWidth="1"/>
    <col min="7168" max="7168" width="8.28515625" style="7"/>
    <col min="7169" max="7169" width="20.85546875" style="7" customWidth="1"/>
    <col min="7170" max="7170" width="16.42578125" style="7" customWidth="1"/>
    <col min="7171" max="7171" width="14.42578125" style="7" customWidth="1"/>
    <col min="7172" max="7172" width="14" style="7" customWidth="1"/>
    <col min="7173" max="7173" width="13.28515625" style="7" customWidth="1"/>
    <col min="7174" max="7174" width="12.7109375" style="7" customWidth="1"/>
    <col min="7175" max="7175" width="12" style="7" customWidth="1"/>
    <col min="7176" max="7176" width="12.5703125" style="7" customWidth="1"/>
    <col min="7177" max="7177" width="13.7109375" style="7" customWidth="1"/>
    <col min="7178" max="7420" width="9.140625" style="7" customWidth="1"/>
    <col min="7421" max="7421" width="18.5703125" style="7" customWidth="1"/>
    <col min="7422" max="7422" width="11.5703125" style="7" customWidth="1"/>
    <col min="7423" max="7423" width="11" style="7" customWidth="1"/>
    <col min="7424" max="7424" width="8.28515625" style="7"/>
    <col min="7425" max="7425" width="20.85546875" style="7" customWidth="1"/>
    <col min="7426" max="7426" width="16.42578125" style="7" customWidth="1"/>
    <col min="7427" max="7427" width="14.42578125" style="7" customWidth="1"/>
    <col min="7428" max="7428" width="14" style="7" customWidth="1"/>
    <col min="7429" max="7429" width="13.28515625" style="7" customWidth="1"/>
    <col min="7430" max="7430" width="12.7109375" style="7" customWidth="1"/>
    <col min="7431" max="7431" width="12" style="7" customWidth="1"/>
    <col min="7432" max="7432" width="12.5703125" style="7" customWidth="1"/>
    <col min="7433" max="7433" width="13.7109375" style="7" customWidth="1"/>
    <col min="7434" max="7676" width="9.140625" style="7" customWidth="1"/>
    <col min="7677" max="7677" width="18.5703125" style="7" customWidth="1"/>
    <col min="7678" max="7678" width="11.5703125" style="7" customWidth="1"/>
    <col min="7679" max="7679" width="11" style="7" customWidth="1"/>
    <col min="7680" max="7680" width="8.28515625" style="7"/>
    <col min="7681" max="7681" width="20.85546875" style="7" customWidth="1"/>
    <col min="7682" max="7682" width="16.42578125" style="7" customWidth="1"/>
    <col min="7683" max="7683" width="14.42578125" style="7" customWidth="1"/>
    <col min="7684" max="7684" width="14" style="7" customWidth="1"/>
    <col min="7685" max="7685" width="13.28515625" style="7" customWidth="1"/>
    <col min="7686" max="7686" width="12.7109375" style="7" customWidth="1"/>
    <col min="7687" max="7687" width="12" style="7" customWidth="1"/>
    <col min="7688" max="7688" width="12.5703125" style="7" customWidth="1"/>
    <col min="7689" max="7689" width="13.7109375" style="7" customWidth="1"/>
    <col min="7690" max="7932" width="9.140625" style="7" customWidth="1"/>
    <col min="7933" max="7933" width="18.5703125" style="7" customWidth="1"/>
    <col min="7934" max="7934" width="11.5703125" style="7" customWidth="1"/>
    <col min="7935" max="7935" width="11" style="7" customWidth="1"/>
    <col min="7936" max="7936" width="8.28515625" style="7"/>
    <col min="7937" max="7937" width="20.85546875" style="7" customWidth="1"/>
    <col min="7938" max="7938" width="16.42578125" style="7" customWidth="1"/>
    <col min="7939" max="7939" width="14.42578125" style="7" customWidth="1"/>
    <col min="7940" max="7940" width="14" style="7" customWidth="1"/>
    <col min="7941" max="7941" width="13.28515625" style="7" customWidth="1"/>
    <col min="7942" max="7942" width="12.7109375" style="7" customWidth="1"/>
    <col min="7943" max="7943" width="12" style="7" customWidth="1"/>
    <col min="7944" max="7944" width="12.5703125" style="7" customWidth="1"/>
    <col min="7945" max="7945" width="13.7109375" style="7" customWidth="1"/>
    <col min="7946" max="8188" width="9.140625" style="7" customWidth="1"/>
    <col min="8189" max="8189" width="18.5703125" style="7" customWidth="1"/>
    <col min="8190" max="8190" width="11.5703125" style="7" customWidth="1"/>
    <col min="8191" max="8191" width="11" style="7" customWidth="1"/>
    <col min="8192" max="8192" width="8.28515625" style="7"/>
    <col min="8193" max="8193" width="20.85546875" style="7" customWidth="1"/>
    <col min="8194" max="8194" width="16.42578125" style="7" customWidth="1"/>
    <col min="8195" max="8195" width="14.42578125" style="7" customWidth="1"/>
    <col min="8196" max="8196" width="14" style="7" customWidth="1"/>
    <col min="8197" max="8197" width="13.28515625" style="7" customWidth="1"/>
    <col min="8198" max="8198" width="12.7109375" style="7" customWidth="1"/>
    <col min="8199" max="8199" width="12" style="7" customWidth="1"/>
    <col min="8200" max="8200" width="12.5703125" style="7" customWidth="1"/>
    <col min="8201" max="8201" width="13.7109375" style="7" customWidth="1"/>
    <col min="8202" max="8444" width="9.140625" style="7" customWidth="1"/>
    <col min="8445" max="8445" width="18.5703125" style="7" customWidth="1"/>
    <col min="8446" max="8446" width="11.5703125" style="7" customWidth="1"/>
    <col min="8447" max="8447" width="11" style="7" customWidth="1"/>
    <col min="8448" max="8448" width="8.28515625" style="7"/>
    <col min="8449" max="8449" width="20.85546875" style="7" customWidth="1"/>
    <col min="8450" max="8450" width="16.42578125" style="7" customWidth="1"/>
    <col min="8451" max="8451" width="14.42578125" style="7" customWidth="1"/>
    <col min="8452" max="8452" width="14" style="7" customWidth="1"/>
    <col min="8453" max="8453" width="13.28515625" style="7" customWidth="1"/>
    <col min="8454" max="8454" width="12.7109375" style="7" customWidth="1"/>
    <col min="8455" max="8455" width="12" style="7" customWidth="1"/>
    <col min="8456" max="8456" width="12.5703125" style="7" customWidth="1"/>
    <col min="8457" max="8457" width="13.7109375" style="7" customWidth="1"/>
    <col min="8458" max="8700" width="9.140625" style="7" customWidth="1"/>
    <col min="8701" max="8701" width="18.5703125" style="7" customWidth="1"/>
    <col min="8702" max="8702" width="11.5703125" style="7" customWidth="1"/>
    <col min="8703" max="8703" width="11" style="7" customWidth="1"/>
    <col min="8704" max="8704" width="8.28515625" style="7"/>
    <col min="8705" max="8705" width="20.85546875" style="7" customWidth="1"/>
    <col min="8706" max="8706" width="16.42578125" style="7" customWidth="1"/>
    <col min="8707" max="8707" width="14.42578125" style="7" customWidth="1"/>
    <col min="8708" max="8708" width="14" style="7" customWidth="1"/>
    <col min="8709" max="8709" width="13.28515625" style="7" customWidth="1"/>
    <col min="8710" max="8710" width="12.7109375" style="7" customWidth="1"/>
    <col min="8711" max="8711" width="12" style="7" customWidth="1"/>
    <col min="8712" max="8712" width="12.5703125" style="7" customWidth="1"/>
    <col min="8713" max="8713" width="13.7109375" style="7" customWidth="1"/>
    <col min="8714" max="8956" width="9.140625" style="7" customWidth="1"/>
    <col min="8957" max="8957" width="18.5703125" style="7" customWidth="1"/>
    <col min="8958" max="8958" width="11.5703125" style="7" customWidth="1"/>
    <col min="8959" max="8959" width="11" style="7" customWidth="1"/>
    <col min="8960" max="8960" width="8.28515625" style="7"/>
    <col min="8961" max="8961" width="20.85546875" style="7" customWidth="1"/>
    <col min="8962" max="8962" width="16.42578125" style="7" customWidth="1"/>
    <col min="8963" max="8963" width="14.42578125" style="7" customWidth="1"/>
    <col min="8964" max="8964" width="14" style="7" customWidth="1"/>
    <col min="8965" max="8965" width="13.28515625" style="7" customWidth="1"/>
    <col min="8966" max="8966" width="12.7109375" style="7" customWidth="1"/>
    <col min="8967" max="8967" width="12" style="7" customWidth="1"/>
    <col min="8968" max="8968" width="12.5703125" style="7" customWidth="1"/>
    <col min="8969" max="8969" width="13.7109375" style="7" customWidth="1"/>
    <col min="8970" max="9212" width="9.140625" style="7" customWidth="1"/>
    <col min="9213" max="9213" width="18.5703125" style="7" customWidth="1"/>
    <col min="9214" max="9214" width="11.5703125" style="7" customWidth="1"/>
    <col min="9215" max="9215" width="11" style="7" customWidth="1"/>
    <col min="9216" max="9216" width="8.28515625" style="7"/>
    <col min="9217" max="9217" width="20.85546875" style="7" customWidth="1"/>
    <col min="9218" max="9218" width="16.42578125" style="7" customWidth="1"/>
    <col min="9219" max="9219" width="14.42578125" style="7" customWidth="1"/>
    <col min="9220" max="9220" width="14" style="7" customWidth="1"/>
    <col min="9221" max="9221" width="13.28515625" style="7" customWidth="1"/>
    <col min="9222" max="9222" width="12.7109375" style="7" customWidth="1"/>
    <col min="9223" max="9223" width="12" style="7" customWidth="1"/>
    <col min="9224" max="9224" width="12.5703125" style="7" customWidth="1"/>
    <col min="9225" max="9225" width="13.7109375" style="7" customWidth="1"/>
    <col min="9226" max="9468" width="9.140625" style="7" customWidth="1"/>
    <col min="9469" max="9469" width="18.5703125" style="7" customWidth="1"/>
    <col min="9470" max="9470" width="11.5703125" style="7" customWidth="1"/>
    <col min="9471" max="9471" width="11" style="7" customWidth="1"/>
    <col min="9472" max="9472" width="8.28515625" style="7"/>
    <col min="9473" max="9473" width="20.85546875" style="7" customWidth="1"/>
    <col min="9474" max="9474" width="16.42578125" style="7" customWidth="1"/>
    <col min="9475" max="9475" width="14.42578125" style="7" customWidth="1"/>
    <col min="9476" max="9476" width="14" style="7" customWidth="1"/>
    <col min="9477" max="9477" width="13.28515625" style="7" customWidth="1"/>
    <col min="9478" max="9478" width="12.7109375" style="7" customWidth="1"/>
    <col min="9479" max="9479" width="12" style="7" customWidth="1"/>
    <col min="9480" max="9480" width="12.5703125" style="7" customWidth="1"/>
    <col min="9481" max="9481" width="13.7109375" style="7" customWidth="1"/>
    <col min="9482" max="9724" width="9.140625" style="7" customWidth="1"/>
    <col min="9725" max="9725" width="18.5703125" style="7" customWidth="1"/>
    <col min="9726" max="9726" width="11.5703125" style="7" customWidth="1"/>
    <col min="9727" max="9727" width="11" style="7" customWidth="1"/>
    <col min="9728" max="9728" width="8.28515625" style="7"/>
    <col min="9729" max="9729" width="20.85546875" style="7" customWidth="1"/>
    <col min="9730" max="9730" width="16.42578125" style="7" customWidth="1"/>
    <col min="9731" max="9731" width="14.42578125" style="7" customWidth="1"/>
    <col min="9732" max="9732" width="14" style="7" customWidth="1"/>
    <col min="9733" max="9733" width="13.28515625" style="7" customWidth="1"/>
    <col min="9734" max="9734" width="12.7109375" style="7" customWidth="1"/>
    <col min="9735" max="9735" width="12" style="7" customWidth="1"/>
    <col min="9736" max="9736" width="12.5703125" style="7" customWidth="1"/>
    <col min="9737" max="9737" width="13.7109375" style="7" customWidth="1"/>
    <col min="9738" max="9980" width="9.140625" style="7" customWidth="1"/>
    <col min="9981" max="9981" width="18.5703125" style="7" customWidth="1"/>
    <col min="9982" max="9982" width="11.5703125" style="7" customWidth="1"/>
    <col min="9983" max="9983" width="11" style="7" customWidth="1"/>
    <col min="9984" max="9984" width="8.28515625" style="7"/>
    <col min="9985" max="9985" width="20.85546875" style="7" customWidth="1"/>
    <col min="9986" max="9986" width="16.42578125" style="7" customWidth="1"/>
    <col min="9987" max="9987" width="14.42578125" style="7" customWidth="1"/>
    <col min="9988" max="9988" width="14" style="7" customWidth="1"/>
    <col min="9989" max="9989" width="13.28515625" style="7" customWidth="1"/>
    <col min="9990" max="9990" width="12.7109375" style="7" customWidth="1"/>
    <col min="9991" max="9991" width="12" style="7" customWidth="1"/>
    <col min="9992" max="9992" width="12.5703125" style="7" customWidth="1"/>
    <col min="9993" max="9993" width="13.7109375" style="7" customWidth="1"/>
    <col min="9994" max="10236" width="9.140625" style="7" customWidth="1"/>
    <col min="10237" max="10237" width="18.5703125" style="7" customWidth="1"/>
    <col min="10238" max="10238" width="11.5703125" style="7" customWidth="1"/>
    <col min="10239" max="10239" width="11" style="7" customWidth="1"/>
    <col min="10240" max="10240" width="8.28515625" style="7"/>
    <col min="10241" max="10241" width="20.85546875" style="7" customWidth="1"/>
    <col min="10242" max="10242" width="16.42578125" style="7" customWidth="1"/>
    <col min="10243" max="10243" width="14.42578125" style="7" customWidth="1"/>
    <col min="10244" max="10244" width="14" style="7" customWidth="1"/>
    <col min="10245" max="10245" width="13.28515625" style="7" customWidth="1"/>
    <col min="10246" max="10246" width="12.7109375" style="7" customWidth="1"/>
    <col min="10247" max="10247" width="12" style="7" customWidth="1"/>
    <col min="10248" max="10248" width="12.5703125" style="7" customWidth="1"/>
    <col min="10249" max="10249" width="13.7109375" style="7" customWidth="1"/>
    <col min="10250" max="10492" width="9.140625" style="7" customWidth="1"/>
    <col min="10493" max="10493" width="18.5703125" style="7" customWidth="1"/>
    <col min="10494" max="10494" width="11.5703125" style="7" customWidth="1"/>
    <col min="10495" max="10495" width="11" style="7" customWidth="1"/>
    <col min="10496" max="10496" width="8.28515625" style="7"/>
    <col min="10497" max="10497" width="20.85546875" style="7" customWidth="1"/>
    <col min="10498" max="10498" width="16.42578125" style="7" customWidth="1"/>
    <col min="10499" max="10499" width="14.42578125" style="7" customWidth="1"/>
    <col min="10500" max="10500" width="14" style="7" customWidth="1"/>
    <col min="10501" max="10501" width="13.28515625" style="7" customWidth="1"/>
    <col min="10502" max="10502" width="12.7109375" style="7" customWidth="1"/>
    <col min="10503" max="10503" width="12" style="7" customWidth="1"/>
    <col min="10504" max="10504" width="12.5703125" style="7" customWidth="1"/>
    <col min="10505" max="10505" width="13.7109375" style="7" customWidth="1"/>
    <col min="10506" max="10748" width="9.140625" style="7" customWidth="1"/>
    <col min="10749" max="10749" width="18.5703125" style="7" customWidth="1"/>
    <col min="10750" max="10750" width="11.5703125" style="7" customWidth="1"/>
    <col min="10751" max="10751" width="11" style="7" customWidth="1"/>
    <col min="10752" max="10752" width="8.28515625" style="7"/>
    <col min="10753" max="10753" width="20.85546875" style="7" customWidth="1"/>
    <col min="10754" max="10754" width="16.42578125" style="7" customWidth="1"/>
    <col min="10755" max="10755" width="14.42578125" style="7" customWidth="1"/>
    <col min="10756" max="10756" width="14" style="7" customWidth="1"/>
    <col min="10757" max="10757" width="13.28515625" style="7" customWidth="1"/>
    <col min="10758" max="10758" width="12.7109375" style="7" customWidth="1"/>
    <col min="10759" max="10759" width="12" style="7" customWidth="1"/>
    <col min="10760" max="10760" width="12.5703125" style="7" customWidth="1"/>
    <col min="10761" max="10761" width="13.7109375" style="7" customWidth="1"/>
    <col min="10762" max="11004" width="9.140625" style="7" customWidth="1"/>
    <col min="11005" max="11005" width="18.5703125" style="7" customWidth="1"/>
    <col min="11006" max="11006" width="11.5703125" style="7" customWidth="1"/>
    <col min="11007" max="11007" width="11" style="7" customWidth="1"/>
    <col min="11008" max="11008" width="8.28515625" style="7"/>
    <col min="11009" max="11009" width="20.85546875" style="7" customWidth="1"/>
    <col min="11010" max="11010" width="16.42578125" style="7" customWidth="1"/>
    <col min="11011" max="11011" width="14.42578125" style="7" customWidth="1"/>
    <col min="11012" max="11012" width="14" style="7" customWidth="1"/>
    <col min="11013" max="11013" width="13.28515625" style="7" customWidth="1"/>
    <col min="11014" max="11014" width="12.7109375" style="7" customWidth="1"/>
    <col min="11015" max="11015" width="12" style="7" customWidth="1"/>
    <col min="11016" max="11016" width="12.5703125" style="7" customWidth="1"/>
    <col min="11017" max="11017" width="13.7109375" style="7" customWidth="1"/>
    <col min="11018" max="11260" width="9.140625" style="7" customWidth="1"/>
    <col min="11261" max="11261" width="18.5703125" style="7" customWidth="1"/>
    <col min="11262" max="11262" width="11.5703125" style="7" customWidth="1"/>
    <col min="11263" max="11263" width="11" style="7" customWidth="1"/>
    <col min="11264" max="11264" width="8.28515625" style="7"/>
    <col min="11265" max="11265" width="20.85546875" style="7" customWidth="1"/>
    <col min="11266" max="11266" width="16.42578125" style="7" customWidth="1"/>
    <col min="11267" max="11267" width="14.42578125" style="7" customWidth="1"/>
    <col min="11268" max="11268" width="14" style="7" customWidth="1"/>
    <col min="11269" max="11269" width="13.28515625" style="7" customWidth="1"/>
    <col min="11270" max="11270" width="12.7109375" style="7" customWidth="1"/>
    <col min="11271" max="11271" width="12" style="7" customWidth="1"/>
    <col min="11272" max="11272" width="12.5703125" style="7" customWidth="1"/>
    <col min="11273" max="11273" width="13.7109375" style="7" customWidth="1"/>
    <col min="11274" max="11516" width="9.140625" style="7" customWidth="1"/>
    <col min="11517" max="11517" width="18.5703125" style="7" customWidth="1"/>
    <col min="11518" max="11518" width="11.5703125" style="7" customWidth="1"/>
    <col min="11519" max="11519" width="11" style="7" customWidth="1"/>
    <col min="11520" max="11520" width="8.28515625" style="7"/>
    <col min="11521" max="11521" width="20.85546875" style="7" customWidth="1"/>
    <col min="11522" max="11522" width="16.42578125" style="7" customWidth="1"/>
    <col min="11523" max="11523" width="14.42578125" style="7" customWidth="1"/>
    <col min="11524" max="11524" width="14" style="7" customWidth="1"/>
    <col min="11525" max="11525" width="13.28515625" style="7" customWidth="1"/>
    <col min="11526" max="11526" width="12.7109375" style="7" customWidth="1"/>
    <col min="11527" max="11527" width="12" style="7" customWidth="1"/>
    <col min="11528" max="11528" width="12.5703125" style="7" customWidth="1"/>
    <col min="11529" max="11529" width="13.7109375" style="7" customWidth="1"/>
    <col min="11530" max="11772" width="9.140625" style="7" customWidth="1"/>
    <col min="11773" max="11773" width="18.5703125" style="7" customWidth="1"/>
    <col min="11774" max="11774" width="11.5703125" style="7" customWidth="1"/>
    <col min="11775" max="11775" width="11" style="7" customWidth="1"/>
    <col min="11776" max="11776" width="8.28515625" style="7"/>
    <col min="11777" max="11777" width="20.85546875" style="7" customWidth="1"/>
    <col min="11778" max="11778" width="16.42578125" style="7" customWidth="1"/>
    <col min="11779" max="11779" width="14.42578125" style="7" customWidth="1"/>
    <col min="11780" max="11780" width="14" style="7" customWidth="1"/>
    <col min="11781" max="11781" width="13.28515625" style="7" customWidth="1"/>
    <col min="11782" max="11782" width="12.7109375" style="7" customWidth="1"/>
    <col min="11783" max="11783" width="12" style="7" customWidth="1"/>
    <col min="11784" max="11784" width="12.5703125" style="7" customWidth="1"/>
    <col min="11785" max="11785" width="13.7109375" style="7" customWidth="1"/>
    <col min="11786" max="12028" width="9.140625" style="7" customWidth="1"/>
    <col min="12029" max="12029" width="18.5703125" style="7" customWidth="1"/>
    <col min="12030" max="12030" width="11.5703125" style="7" customWidth="1"/>
    <col min="12031" max="12031" width="11" style="7" customWidth="1"/>
    <col min="12032" max="12032" width="8.28515625" style="7"/>
    <col min="12033" max="12033" width="20.85546875" style="7" customWidth="1"/>
    <col min="12034" max="12034" width="16.42578125" style="7" customWidth="1"/>
    <col min="12035" max="12035" width="14.42578125" style="7" customWidth="1"/>
    <col min="12036" max="12036" width="14" style="7" customWidth="1"/>
    <col min="12037" max="12037" width="13.28515625" style="7" customWidth="1"/>
    <col min="12038" max="12038" width="12.7109375" style="7" customWidth="1"/>
    <col min="12039" max="12039" width="12" style="7" customWidth="1"/>
    <col min="12040" max="12040" width="12.5703125" style="7" customWidth="1"/>
    <col min="12041" max="12041" width="13.7109375" style="7" customWidth="1"/>
    <col min="12042" max="12284" width="9.140625" style="7" customWidth="1"/>
    <col min="12285" max="12285" width="18.5703125" style="7" customWidth="1"/>
    <col min="12286" max="12286" width="11.5703125" style="7" customWidth="1"/>
    <col min="12287" max="12287" width="11" style="7" customWidth="1"/>
    <col min="12288" max="12288" width="8.28515625" style="7"/>
    <col min="12289" max="12289" width="20.85546875" style="7" customWidth="1"/>
    <col min="12290" max="12290" width="16.42578125" style="7" customWidth="1"/>
    <col min="12291" max="12291" width="14.42578125" style="7" customWidth="1"/>
    <col min="12292" max="12292" width="14" style="7" customWidth="1"/>
    <col min="12293" max="12293" width="13.28515625" style="7" customWidth="1"/>
    <col min="12294" max="12294" width="12.7109375" style="7" customWidth="1"/>
    <col min="12295" max="12295" width="12" style="7" customWidth="1"/>
    <col min="12296" max="12296" width="12.5703125" style="7" customWidth="1"/>
    <col min="12297" max="12297" width="13.7109375" style="7" customWidth="1"/>
    <col min="12298" max="12540" width="9.140625" style="7" customWidth="1"/>
    <col min="12541" max="12541" width="18.5703125" style="7" customWidth="1"/>
    <col min="12542" max="12542" width="11.5703125" style="7" customWidth="1"/>
    <col min="12543" max="12543" width="11" style="7" customWidth="1"/>
    <col min="12544" max="12544" width="8.28515625" style="7"/>
    <col min="12545" max="12545" width="20.85546875" style="7" customWidth="1"/>
    <col min="12546" max="12546" width="16.42578125" style="7" customWidth="1"/>
    <col min="12547" max="12547" width="14.42578125" style="7" customWidth="1"/>
    <col min="12548" max="12548" width="14" style="7" customWidth="1"/>
    <col min="12549" max="12549" width="13.28515625" style="7" customWidth="1"/>
    <col min="12550" max="12550" width="12.7109375" style="7" customWidth="1"/>
    <col min="12551" max="12551" width="12" style="7" customWidth="1"/>
    <col min="12552" max="12552" width="12.5703125" style="7" customWidth="1"/>
    <col min="12553" max="12553" width="13.7109375" style="7" customWidth="1"/>
    <col min="12554" max="12796" width="9.140625" style="7" customWidth="1"/>
    <col min="12797" max="12797" width="18.5703125" style="7" customWidth="1"/>
    <col min="12798" max="12798" width="11.5703125" style="7" customWidth="1"/>
    <col min="12799" max="12799" width="11" style="7" customWidth="1"/>
    <col min="12800" max="12800" width="8.28515625" style="7"/>
    <col min="12801" max="12801" width="20.85546875" style="7" customWidth="1"/>
    <col min="12802" max="12802" width="16.42578125" style="7" customWidth="1"/>
    <col min="12803" max="12803" width="14.42578125" style="7" customWidth="1"/>
    <col min="12804" max="12804" width="14" style="7" customWidth="1"/>
    <col min="12805" max="12805" width="13.28515625" style="7" customWidth="1"/>
    <col min="12806" max="12806" width="12.7109375" style="7" customWidth="1"/>
    <col min="12807" max="12807" width="12" style="7" customWidth="1"/>
    <col min="12808" max="12808" width="12.5703125" style="7" customWidth="1"/>
    <col min="12809" max="12809" width="13.7109375" style="7" customWidth="1"/>
    <col min="12810" max="13052" width="9.140625" style="7" customWidth="1"/>
    <col min="13053" max="13053" width="18.5703125" style="7" customWidth="1"/>
    <col min="13054" max="13054" width="11.5703125" style="7" customWidth="1"/>
    <col min="13055" max="13055" width="11" style="7" customWidth="1"/>
    <col min="13056" max="13056" width="8.28515625" style="7"/>
    <col min="13057" max="13057" width="20.85546875" style="7" customWidth="1"/>
    <col min="13058" max="13058" width="16.42578125" style="7" customWidth="1"/>
    <col min="13059" max="13059" width="14.42578125" style="7" customWidth="1"/>
    <col min="13060" max="13060" width="14" style="7" customWidth="1"/>
    <col min="13061" max="13061" width="13.28515625" style="7" customWidth="1"/>
    <col min="13062" max="13062" width="12.7109375" style="7" customWidth="1"/>
    <col min="13063" max="13063" width="12" style="7" customWidth="1"/>
    <col min="13064" max="13064" width="12.5703125" style="7" customWidth="1"/>
    <col min="13065" max="13065" width="13.7109375" style="7" customWidth="1"/>
    <col min="13066" max="13308" width="9.140625" style="7" customWidth="1"/>
    <col min="13309" max="13309" width="18.5703125" style="7" customWidth="1"/>
    <col min="13310" max="13310" width="11.5703125" style="7" customWidth="1"/>
    <col min="13311" max="13311" width="11" style="7" customWidth="1"/>
    <col min="13312" max="13312" width="8.28515625" style="7"/>
    <col min="13313" max="13313" width="20.85546875" style="7" customWidth="1"/>
    <col min="13314" max="13314" width="16.42578125" style="7" customWidth="1"/>
    <col min="13315" max="13315" width="14.42578125" style="7" customWidth="1"/>
    <col min="13316" max="13316" width="14" style="7" customWidth="1"/>
    <col min="13317" max="13317" width="13.28515625" style="7" customWidth="1"/>
    <col min="13318" max="13318" width="12.7109375" style="7" customWidth="1"/>
    <col min="13319" max="13319" width="12" style="7" customWidth="1"/>
    <col min="13320" max="13320" width="12.5703125" style="7" customWidth="1"/>
    <col min="13321" max="13321" width="13.7109375" style="7" customWidth="1"/>
    <col min="13322" max="13564" width="9.140625" style="7" customWidth="1"/>
    <col min="13565" max="13565" width="18.5703125" style="7" customWidth="1"/>
    <col min="13566" max="13566" width="11.5703125" style="7" customWidth="1"/>
    <col min="13567" max="13567" width="11" style="7" customWidth="1"/>
    <col min="13568" max="13568" width="8.28515625" style="7"/>
    <col min="13569" max="13569" width="20.85546875" style="7" customWidth="1"/>
    <col min="13570" max="13570" width="16.42578125" style="7" customWidth="1"/>
    <col min="13571" max="13571" width="14.42578125" style="7" customWidth="1"/>
    <col min="13572" max="13572" width="14" style="7" customWidth="1"/>
    <col min="13573" max="13573" width="13.28515625" style="7" customWidth="1"/>
    <col min="13574" max="13574" width="12.7109375" style="7" customWidth="1"/>
    <col min="13575" max="13575" width="12" style="7" customWidth="1"/>
    <col min="13576" max="13576" width="12.5703125" style="7" customWidth="1"/>
    <col min="13577" max="13577" width="13.7109375" style="7" customWidth="1"/>
    <col min="13578" max="13820" width="9.140625" style="7" customWidth="1"/>
    <col min="13821" max="13821" width="18.5703125" style="7" customWidth="1"/>
    <col min="13822" max="13822" width="11.5703125" style="7" customWidth="1"/>
    <col min="13823" max="13823" width="11" style="7" customWidth="1"/>
    <col min="13824" max="13824" width="8.28515625" style="7"/>
    <col min="13825" max="13825" width="20.85546875" style="7" customWidth="1"/>
    <col min="13826" max="13826" width="16.42578125" style="7" customWidth="1"/>
    <col min="13827" max="13827" width="14.42578125" style="7" customWidth="1"/>
    <col min="13828" max="13828" width="14" style="7" customWidth="1"/>
    <col min="13829" max="13829" width="13.28515625" style="7" customWidth="1"/>
    <col min="13830" max="13830" width="12.7109375" style="7" customWidth="1"/>
    <col min="13831" max="13831" width="12" style="7" customWidth="1"/>
    <col min="13832" max="13832" width="12.5703125" style="7" customWidth="1"/>
    <col min="13833" max="13833" width="13.7109375" style="7" customWidth="1"/>
    <col min="13834" max="14076" width="9.140625" style="7" customWidth="1"/>
    <col min="14077" max="14077" width="18.5703125" style="7" customWidth="1"/>
    <col min="14078" max="14078" width="11.5703125" style="7" customWidth="1"/>
    <col min="14079" max="14079" width="11" style="7" customWidth="1"/>
    <col min="14080" max="14080" width="8.28515625" style="7"/>
    <col min="14081" max="14081" width="20.85546875" style="7" customWidth="1"/>
    <col min="14082" max="14082" width="16.42578125" style="7" customWidth="1"/>
    <col min="14083" max="14083" width="14.42578125" style="7" customWidth="1"/>
    <col min="14084" max="14084" width="14" style="7" customWidth="1"/>
    <col min="14085" max="14085" width="13.28515625" style="7" customWidth="1"/>
    <col min="14086" max="14086" width="12.7109375" style="7" customWidth="1"/>
    <col min="14087" max="14087" width="12" style="7" customWidth="1"/>
    <col min="14088" max="14088" width="12.5703125" style="7" customWidth="1"/>
    <col min="14089" max="14089" width="13.7109375" style="7" customWidth="1"/>
    <col min="14090" max="14332" width="9.140625" style="7" customWidth="1"/>
    <col min="14333" max="14333" width="18.5703125" style="7" customWidth="1"/>
    <col min="14334" max="14334" width="11.5703125" style="7" customWidth="1"/>
    <col min="14335" max="14335" width="11" style="7" customWidth="1"/>
    <col min="14336" max="14336" width="8.28515625" style="7"/>
    <col min="14337" max="14337" width="20.85546875" style="7" customWidth="1"/>
    <col min="14338" max="14338" width="16.42578125" style="7" customWidth="1"/>
    <col min="14339" max="14339" width="14.42578125" style="7" customWidth="1"/>
    <col min="14340" max="14340" width="14" style="7" customWidth="1"/>
    <col min="14341" max="14341" width="13.28515625" style="7" customWidth="1"/>
    <col min="14342" max="14342" width="12.7109375" style="7" customWidth="1"/>
    <col min="14343" max="14343" width="12" style="7" customWidth="1"/>
    <col min="14344" max="14344" width="12.5703125" style="7" customWidth="1"/>
    <col min="14345" max="14345" width="13.7109375" style="7" customWidth="1"/>
    <col min="14346" max="14588" width="9.140625" style="7" customWidth="1"/>
    <col min="14589" max="14589" width="18.5703125" style="7" customWidth="1"/>
    <col min="14590" max="14590" width="11.5703125" style="7" customWidth="1"/>
    <col min="14591" max="14591" width="11" style="7" customWidth="1"/>
    <col min="14592" max="14592" width="8.28515625" style="7"/>
    <col min="14593" max="14593" width="20.85546875" style="7" customWidth="1"/>
    <col min="14594" max="14594" width="16.42578125" style="7" customWidth="1"/>
    <col min="14595" max="14595" width="14.42578125" style="7" customWidth="1"/>
    <col min="14596" max="14596" width="14" style="7" customWidth="1"/>
    <col min="14597" max="14597" width="13.28515625" style="7" customWidth="1"/>
    <col min="14598" max="14598" width="12.7109375" style="7" customWidth="1"/>
    <col min="14599" max="14599" width="12" style="7" customWidth="1"/>
    <col min="14600" max="14600" width="12.5703125" style="7" customWidth="1"/>
    <col min="14601" max="14601" width="13.7109375" style="7" customWidth="1"/>
    <col min="14602" max="14844" width="9.140625" style="7" customWidth="1"/>
    <col min="14845" max="14845" width="18.5703125" style="7" customWidth="1"/>
    <col min="14846" max="14846" width="11.5703125" style="7" customWidth="1"/>
    <col min="14847" max="14847" width="11" style="7" customWidth="1"/>
    <col min="14848" max="14848" width="8.28515625" style="7"/>
    <col min="14849" max="14849" width="20.85546875" style="7" customWidth="1"/>
    <col min="14850" max="14850" width="16.42578125" style="7" customWidth="1"/>
    <col min="14851" max="14851" width="14.42578125" style="7" customWidth="1"/>
    <col min="14852" max="14852" width="14" style="7" customWidth="1"/>
    <col min="14853" max="14853" width="13.28515625" style="7" customWidth="1"/>
    <col min="14854" max="14854" width="12.7109375" style="7" customWidth="1"/>
    <col min="14855" max="14855" width="12" style="7" customWidth="1"/>
    <col min="14856" max="14856" width="12.5703125" style="7" customWidth="1"/>
    <col min="14857" max="14857" width="13.7109375" style="7" customWidth="1"/>
    <col min="14858" max="15100" width="9.140625" style="7" customWidth="1"/>
    <col min="15101" max="15101" width="18.5703125" style="7" customWidth="1"/>
    <col min="15102" max="15102" width="11.5703125" style="7" customWidth="1"/>
    <col min="15103" max="15103" width="11" style="7" customWidth="1"/>
    <col min="15104" max="15104" width="8.28515625" style="7"/>
    <col min="15105" max="15105" width="20.85546875" style="7" customWidth="1"/>
    <col min="15106" max="15106" width="16.42578125" style="7" customWidth="1"/>
    <col min="15107" max="15107" width="14.42578125" style="7" customWidth="1"/>
    <col min="15108" max="15108" width="14" style="7" customWidth="1"/>
    <col min="15109" max="15109" width="13.28515625" style="7" customWidth="1"/>
    <col min="15110" max="15110" width="12.7109375" style="7" customWidth="1"/>
    <col min="15111" max="15111" width="12" style="7" customWidth="1"/>
    <col min="15112" max="15112" width="12.5703125" style="7" customWidth="1"/>
    <col min="15113" max="15113" width="13.7109375" style="7" customWidth="1"/>
    <col min="15114" max="15356" width="9.140625" style="7" customWidth="1"/>
    <col min="15357" max="15357" width="18.5703125" style="7" customWidth="1"/>
    <col min="15358" max="15358" width="11.5703125" style="7" customWidth="1"/>
    <col min="15359" max="15359" width="11" style="7" customWidth="1"/>
    <col min="15360" max="15360" width="8.28515625" style="7"/>
    <col min="15361" max="15361" width="20.85546875" style="7" customWidth="1"/>
    <col min="15362" max="15362" width="16.42578125" style="7" customWidth="1"/>
    <col min="15363" max="15363" width="14.42578125" style="7" customWidth="1"/>
    <col min="15364" max="15364" width="14" style="7" customWidth="1"/>
    <col min="15365" max="15365" width="13.28515625" style="7" customWidth="1"/>
    <col min="15366" max="15366" width="12.7109375" style="7" customWidth="1"/>
    <col min="15367" max="15367" width="12" style="7" customWidth="1"/>
    <col min="15368" max="15368" width="12.5703125" style="7" customWidth="1"/>
    <col min="15369" max="15369" width="13.7109375" style="7" customWidth="1"/>
    <col min="15370" max="15612" width="9.140625" style="7" customWidth="1"/>
    <col min="15613" max="15613" width="18.5703125" style="7" customWidth="1"/>
    <col min="15614" max="15614" width="11.5703125" style="7" customWidth="1"/>
    <col min="15615" max="15615" width="11" style="7" customWidth="1"/>
    <col min="15616" max="15616" width="8.28515625" style="7"/>
    <col min="15617" max="15617" width="20.85546875" style="7" customWidth="1"/>
    <col min="15618" max="15618" width="16.42578125" style="7" customWidth="1"/>
    <col min="15619" max="15619" width="14.42578125" style="7" customWidth="1"/>
    <col min="15620" max="15620" width="14" style="7" customWidth="1"/>
    <col min="15621" max="15621" width="13.28515625" style="7" customWidth="1"/>
    <col min="15622" max="15622" width="12.7109375" style="7" customWidth="1"/>
    <col min="15623" max="15623" width="12" style="7" customWidth="1"/>
    <col min="15624" max="15624" width="12.5703125" style="7" customWidth="1"/>
    <col min="15625" max="15625" width="13.7109375" style="7" customWidth="1"/>
    <col min="15626" max="15868" width="9.140625" style="7" customWidth="1"/>
    <col min="15869" max="15869" width="18.5703125" style="7" customWidth="1"/>
    <col min="15870" max="15870" width="11.5703125" style="7" customWidth="1"/>
    <col min="15871" max="15871" width="11" style="7" customWidth="1"/>
    <col min="15872" max="15872" width="8.28515625" style="7"/>
    <col min="15873" max="15873" width="20.85546875" style="7" customWidth="1"/>
    <col min="15874" max="15874" width="16.42578125" style="7" customWidth="1"/>
    <col min="15875" max="15875" width="14.42578125" style="7" customWidth="1"/>
    <col min="15876" max="15876" width="14" style="7" customWidth="1"/>
    <col min="15877" max="15877" width="13.28515625" style="7" customWidth="1"/>
    <col min="15878" max="15878" width="12.7109375" style="7" customWidth="1"/>
    <col min="15879" max="15879" width="12" style="7" customWidth="1"/>
    <col min="15880" max="15880" width="12.5703125" style="7" customWidth="1"/>
    <col min="15881" max="15881" width="13.7109375" style="7" customWidth="1"/>
    <col min="15882" max="16124" width="9.140625" style="7" customWidth="1"/>
    <col min="16125" max="16125" width="18.5703125" style="7" customWidth="1"/>
    <col min="16126" max="16126" width="11.5703125" style="7" customWidth="1"/>
    <col min="16127" max="16127" width="11" style="7" customWidth="1"/>
    <col min="16128" max="16128" width="8.28515625" style="7"/>
    <col min="16129" max="16129" width="20.85546875" style="7" customWidth="1"/>
    <col min="16130" max="16130" width="16.42578125" style="7" customWidth="1"/>
    <col min="16131" max="16131" width="14.42578125" style="7" customWidth="1"/>
    <col min="16132" max="16132" width="14" style="7" customWidth="1"/>
    <col min="16133" max="16133" width="13.28515625" style="7" customWidth="1"/>
    <col min="16134" max="16134" width="12.7109375" style="7" customWidth="1"/>
    <col min="16135" max="16135" width="12" style="7" customWidth="1"/>
    <col min="16136" max="16136" width="12.5703125" style="7" customWidth="1"/>
    <col min="16137" max="16137" width="13.7109375" style="7" customWidth="1"/>
    <col min="16138" max="16380" width="9.140625" style="7" customWidth="1"/>
    <col min="16381" max="16381" width="18.5703125" style="7" customWidth="1"/>
    <col min="16382" max="16382" width="11.5703125" style="7" customWidth="1"/>
    <col min="16383" max="16383" width="11" style="7" customWidth="1"/>
    <col min="16384" max="16384" width="8.28515625" style="7"/>
  </cols>
  <sheetData>
    <row r="1" spans="1:9" s="6" customFormat="1" ht="25.5" customHeight="1" x14ac:dyDescent="0.3">
      <c r="A1" s="185" t="s">
        <v>130</v>
      </c>
      <c r="B1" s="185"/>
      <c r="C1" s="185"/>
      <c r="D1" s="185"/>
      <c r="E1" s="185"/>
      <c r="F1" s="185"/>
      <c r="G1" s="185"/>
      <c r="H1" s="185"/>
      <c r="I1" s="185"/>
    </row>
    <row r="2" spans="1:9" s="6" customFormat="1" ht="16.5" customHeight="1" x14ac:dyDescent="0.3">
      <c r="A2" s="186" t="s">
        <v>103</v>
      </c>
      <c r="B2" s="186"/>
      <c r="C2" s="186"/>
      <c r="D2" s="186"/>
      <c r="E2" s="186"/>
      <c r="F2" s="186"/>
      <c r="G2" s="186"/>
      <c r="H2" s="186"/>
      <c r="I2" s="186"/>
    </row>
    <row r="3" spans="1:9" s="6" customFormat="1" ht="9" hidden="1" customHeight="1" x14ac:dyDescent="0.3">
      <c r="A3" s="186"/>
      <c r="B3" s="186"/>
      <c r="C3" s="186"/>
      <c r="D3" s="186"/>
      <c r="E3" s="186"/>
      <c r="F3" s="186"/>
      <c r="G3" s="186"/>
      <c r="H3" s="186"/>
      <c r="I3" s="186"/>
    </row>
    <row r="4" spans="1:9" ht="16.5" customHeight="1" x14ac:dyDescent="0.25">
      <c r="A4" s="187" t="s">
        <v>46</v>
      </c>
      <c r="B4" s="187"/>
      <c r="C4" s="187"/>
      <c r="D4" s="187"/>
      <c r="E4" s="187"/>
      <c r="F4" s="187"/>
      <c r="G4" s="187"/>
      <c r="H4" s="187"/>
      <c r="I4" s="187"/>
    </row>
    <row r="5" spans="1:9" s="9" customFormat="1" ht="16.5" customHeight="1" x14ac:dyDescent="0.25">
      <c r="A5" s="189"/>
      <c r="B5" s="190" t="s">
        <v>47</v>
      </c>
      <c r="C5" s="190"/>
      <c r="D5" s="190" t="s">
        <v>48</v>
      </c>
      <c r="E5" s="190"/>
      <c r="F5" s="190" t="s">
        <v>49</v>
      </c>
      <c r="G5" s="190"/>
      <c r="H5" s="190" t="s">
        <v>50</v>
      </c>
      <c r="I5" s="190"/>
    </row>
    <row r="6" spans="1:9" s="10" customFormat="1" ht="27.75" customHeight="1" x14ac:dyDescent="0.25">
      <c r="A6" s="189"/>
      <c r="B6" s="155" t="s">
        <v>64</v>
      </c>
      <c r="C6" s="155" t="s">
        <v>104</v>
      </c>
      <c r="D6" s="155" t="s">
        <v>64</v>
      </c>
      <c r="E6" s="155" t="s">
        <v>104</v>
      </c>
      <c r="F6" s="155" t="s">
        <v>64</v>
      </c>
      <c r="G6" s="155" t="s">
        <v>104</v>
      </c>
      <c r="H6" s="155" t="s">
        <v>64</v>
      </c>
      <c r="I6" s="155" t="s">
        <v>104</v>
      </c>
    </row>
    <row r="7" spans="1:9" s="9" customFormat="1" ht="12.75" customHeight="1" x14ac:dyDescent="0.25">
      <c r="A7" s="156"/>
      <c r="B7" s="188" t="s">
        <v>51</v>
      </c>
      <c r="C7" s="188"/>
      <c r="D7" s="188" t="s">
        <v>52</v>
      </c>
      <c r="E7" s="188"/>
      <c r="F7" s="188" t="s">
        <v>51</v>
      </c>
      <c r="G7" s="188"/>
      <c r="H7" s="188" t="s">
        <v>52</v>
      </c>
      <c r="I7" s="188"/>
    </row>
    <row r="8" spans="1:9" s="11" customFormat="1" ht="18" customHeight="1" x14ac:dyDescent="0.25">
      <c r="A8" s="168" t="s">
        <v>15</v>
      </c>
      <c r="B8" s="169">
        <v>16034.9</v>
      </c>
      <c r="C8" s="170">
        <v>16261.8</v>
      </c>
      <c r="D8" s="171">
        <v>55.9</v>
      </c>
      <c r="E8" s="171">
        <v>57.1</v>
      </c>
      <c r="F8" s="170">
        <v>1712.8000000000004</v>
      </c>
      <c r="G8" s="170">
        <v>1645.8000000000002</v>
      </c>
      <c r="H8" s="171">
        <v>9.6999999999999993</v>
      </c>
      <c r="I8" s="171">
        <v>9.1999999999999993</v>
      </c>
    </row>
    <row r="9" spans="1:9" ht="15.75" customHeight="1" x14ac:dyDescent="0.25">
      <c r="A9" s="157" t="s">
        <v>105</v>
      </c>
      <c r="B9" s="158">
        <v>644.9</v>
      </c>
      <c r="C9" s="158">
        <v>651.1</v>
      </c>
      <c r="D9" s="158">
        <v>56.1</v>
      </c>
      <c r="E9" s="158">
        <v>57.1</v>
      </c>
      <c r="F9" s="159">
        <v>79.900000000000006</v>
      </c>
      <c r="G9" s="159">
        <v>74.599999999999994</v>
      </c>
      <c r="H9" s="158">
        <v>11</v>
      </c>
      <c r="I9" s="158">
        <v>10.3</v>
      </c>
    </row>
    <row r="10" spans="1:9" ht="15" x14ac:dyDescent="0.25">
      <c r="A10" s="157" t="s">
        <v>106</v>
      </c>
      <c r="B10" s="158">
        <v>364.2</v>
      </c>
      <c r="C10" s="158">
        <v>369.9</v>
      </c>
      <c r="D10" s="158">
        <v>48.6</v>
      </c>
      <c r="E10" s="158">
        <v>49.5</v>
      </c>
      <c r="F10" s="159">
        <v>54.4</v>
      </c>
      <c r="G10" s="159">
        <v>52.1</v>
      </c>
      <c r="H10" s="158">
        <v>13</v>
      </c>
      <c r="I10" s="158">
        <v>12.3</v>
      </c>
    </row>
    <row r="11" spans="1:9" ht="15.75" customHeight="1" x14ac:dyDescent="0.25">
      <c r="A11" s="157" t="s">
        <v>107</v>
      </c>
      <c r="B11" s="158">
        <v>1400</v>
      </c>
      <c r="C11" s="158">
        <v>1404</v>
      </c>
      <c r="D11" s="158">
        <v>58.5</v>
      </c>
      <c r="E11" s="158">
        <v>59</v>
      </c>
      <c r="F11" s="159">
        <v>125.8</v>
      </c>
      <c r="G11" s="159">
        <v>124.1</v>
      </c>
      <c r="H11" s="158">
        <v>8.1999999999999993</v>
      </c>
      <c r="I11" s="158">
        <v>8.1</v>
      </c>
    </row>
    <row r="12" spans="1:9" ht="15.75" customHeight="1" x14ac:dyDescent="0.25">
      <c r="A12" s="157" t="s">
        <v>108</v>
      </c>
      <c r="B12" s="158">
        <v>737.1</v>
      </c>
      <c r="C12" s="158">
        <v>742.1</v>
      </c>
      <c r="D12" s="158">
        <v>49.7</v>
      </c>
      <c r="E12" s="158">
        <v>50.6</v>
      </c>
      <c r="F12" s="159">
        <v>125.3</v>
      </c>
      <c r="G12" s="159">
        <v>121.8</v>
      </c>
      <c r="H12" s="158">
        <v>14.5</v>
      </c>
      <c r="I12" s="158">
        <v>14.1</v>
      </c>
    </row>
    <row r="13" spans="1:9" ht="15.75" customHeight="1" x14ac:dyDescent="0.25">
      <c r="A13" s="157" t="s">
        <v>109</v>
      </c>
      <c r="B13" s="158">
        <v>482.5</v>
      </c>
      <c r="C13" s="158">
        <v>493.8</v>
      </c>
      <c r="D13" s="158">
        <v>53.7</v>
      </c>
      <c r="E13" s="158">
        <v>55.4</v>
      </c>
      <c r="F13" s="159">
        <v>60.1</v>
      </c>
      <c r="G13" s="159">
        <v>58.2</v>
      </c>
      <c r="H13" s="158">
        <v>11.1</v>
      </c>
      <c r="I13" s="158">
        <v>10.5</v>
      </c>
    </row>
    <row r="14" spans="1:9" ht="15.75" customHeight="1" x14ac:dyDescent="0.25">
      <c r="A14" s="157" t="s">
        <v>110</v>
      </c>
      <c r="B14" s="158">
        <v>497.2</v>
      </c>
      <c r="C14" s="158">
        <v>502.8</v>
      </c>
      <c r="D14" s="158">
        <v>54</v>
      </c>
      <c r="E14" s="158">
        <v>54.7</v>
      </c>
      <c r="F14" s="159">
        <v>54.5</v>
      </c>
      <c r="G14" s="159">
        <v>53.7</v>
      </c>
      <c r="H14" s="158">
        <v>9.9</v>
      </c>
      <c r="I14" s="158">
        <v>9.6</v>
      </c>
    </row>
    <row r="15" spans="1:9" ht="15.75" customHeight="1" x14ac:dyDescent="0.25">
      <c r="A15" s="157" t="s">
        <v>111</v>
      </c>
      <c r="B15" s="158">
        <v>720.4</v>
      </c>
      <c r="C15" s="158">
        <v>727.6</v>
      </c>
      <c r="D15" s="158">
        <v>55.8</v>
      </c>
      <c r="E15" s="158">
        <v>57</v>
      </c>
      <c r="F15" s="159">
        <v>85.8</v>
      </c>
      <c r="G15" s="159">
        <v>83</v>
      </c>
      <c r="H15" s="158">
        <v>10.6</v>
      </c>
      <c r="I15" s="158">
        <v>10.199999999999999</v>
      </c>
    </row>
    <row r="16" spans="1:9" ht="15.75" customHeight="1" x14ac:dyDescent="0.25">
      <c r="A16" s="157" t="s">
        <v>112</v>
      </c>
      <c r="B16" s="158">
        <v>551.20000000000005</v>
      </c>
      <c r="C16" s="158">
        <v>563.4</v>
      </c>
      <c r="D16" s="158">
        <v>54.2</v>
      </c>
      <c r="E16" s="158">
        <v>55.5</v>
      </c>
      <c r="F16" s="159">
        <v>51.2</v>
      </c>
      <c r="G16" s="159">
        <v>48.8</v>
      </c>
      <c r="H16" s="158">
        <v>8.5</v>
      </c>
      <c r="I16" s="158">
        <v>8</v>
      </c>
    </row>
    <row r="17" spans="1:9" ht="15.75" customHeight="1" x14ac:dyDescent="0.25">
      <c r="A17" s="157" t="s">
        <v>113</v>
      </c>
      <c r="B17" s="158">
        <v>756.6</v>
      </c>
      <c r="C17" s="158">
        <v>763.3</v>
      </c>
      <c r="D17" s="158">
        <v>58.6</v>
      </c>
      <c r="E17" s="158">
        <v>58.7</v>
      </c>
      <c r="F17" s="159">
        <v>52.2</v>
      </c>
      <c r="G17" s="159">
        <v>51.2</v>
      </c>
      <c r="H17" s="158">
        <v>6.5</v>
      </c>
      <c r="I17" s="158">
        <v>6.3</v>
      </c>
    </row>
    <row r="18" spans="1:9" ht="15.75" customHeight="1" x14ac:dyDescent="0.25">
      <c r="A18" s="157" t="s">
        <v>114</v>
      </c>
      <c r="B18" s="158">
        <v>376.6</v>
      </c>
      <c r="C18" s="158">
        <v>379.7</v>
      </c>
      <c r="D18" s="158">
        <v>53.9</v>
      </c>
      <c r="E18" s="158">
        <v>54.9</v>
      </c>
      <c r="F18" s="159">
        <v>54.2</v>
      </c>
      <c r="G18" s="159">
        <v>52.1</v>
      </c>
      <c r="H18" s="158">
        <v>12.6</v>
      </c>
      <c r="I18" s="158">
        <v>12.1</v>
      </c>
    </row>
    <row r="19" spans="1:9" ht="15.75" customHeight="1" x14ac:dyDescent="0.25">
      <c r="A19" s="157" t="s">
        <v>115</v>
      </c>
      <c r="B19" s="158">
        <v>289.39999999999998</v>
      </c>
      <c r="C19" s="158">
        <v>294.7</v>
      </c>
      <c r="D19" s="158">
        <v>55.2</v>
      </c>
      <c r="E19" s="158">
        <v>57</v>
      </c>
      <c r="F19" s="159">
        <v>58.2</v>
      </c>
      <c r="G19" s="159">
        <v>53.3</v>
      </c>
      <c r="H19" s="158">
        <v>16.7</v>
      </c>
      <c r="I19" s="158">
        <v>15.3</v>
      </c>
    </row>
    <row r="20" spans="1:9" ht="15.75" customHeight="1" x14ac:dyDescent="0.25">
      <c r="A20" s="157" t="s">
        <v>116</v>
      </c>
      <c r="B20" s="158">
        <v>1042.9000000000001</v>
      </c>
      <c r="C20" s="158">
        <v>1058.0999999999999</v>
      </c>
      <c r="D20" s="158">
        <v>55.9</v>
      </c>
      <c r="E20" s="158">
        <v>56.9</v>
      </c>
      <c r="F20" s="159">
        <v>88.3</v>
      </c>
      <c r="G20" s="159">
        <v>84.7</v>
      </c>
      <c r="H20" s="158">
        <v>7.8</v>
      </c>
      <c r="I20" s="158">
        <v>7.4</v>
      </c>
    </row>
    <row r="21" spans="1:9" ht="15.75" customHeight="1" x14ac:dyDescent="0.25">
      <c r="A21" s="157" t="s">
        <v>117</v>
      </c>
      <c r="B21" s="158">
        <v>493.7</v>
      </c>
      <c r="C21" s="158">
        <v>495.3</v>
      </c>
      <c r="D21" s="158">
        <v>57.8</v>
      </c>
      <c r="E21" s="158">
        <v>58.5</v>
      </c>
      <c r="F21" s="159">
        <v>56.6</v>
      </c>
      <c r="G21" s="159">
        <v>55.3</v>
      </c>
      <c r="H21" s="158">
        <v>10.3</v>
      </c>
      <c r="I21" s="158">
        <v>10</v>
      </c>
    </row>
    <row r="22" spans="1:9" ht="15.75" customHeight="1" x14ac:dyDescent="0.25">
      <c r="A22" s="157" t="s">
        <v>118</v>
      </c>
      <c r="B22" s="158">
        <v>982.6</v>
      </c>
      <c r="C22" s="158">
        <v>1000.3</v>
      </c>
      <c r="D22" s="158">
        <v>56</v>
      </c>
      <c r="E22" s="158">
        <v>57.2</v>
      </c>
      <c r="F22" s="159">
        <v>78.7</v>
      </c>
      <c r="G22" s="159">
        <v>74.900000000000006</v>
      </c>
      <c r="H22" s="158">
        <v>7.4</v>
      </c>
      <c r="I22" s="158">
        <v>7</v>
      </c>
    </row>
    <row r="23" spans="1:9" ht="15.75" customHeight="1" x14ac:dyDescent="0.25">
      <c r="A23" s="157" t="s">
        <v>119</v>
      </c>
      <c r="B23" s="158">
        <v>573</v>
      </c>
      <c r="C23" s="158">
        <v>580.29999999999995</v>
      </c>
      <c r="D23" s="158">
        <v>54.4</v>
      </c>
      <c r="E23" s="158">
        <v>55.6</v>
      </c>
      <c r="F23" s="159">
        <v>79.900000000000006</v>
      </c>
      <c r="G23" s="159">
        <v>77.7</v>
      </c>
      <c r="H23" s="158">
        <v>12.2</v>
      </c>
      <c r="I23" s="158">
        <v>11.8</v>
      </c>
    </row>
    <row r="24" spans="1:9" ht="15.75" customHeight="1" x14ac:dyDescent="0.25">
      <c r="A24" s="157" t="s">
        <v>120</v>
      </c>
      <c r="B24" s="158">
        <v>465.3</v>
      </c>
      <c r="C24" s="158">
        <v>474.7</v>
      </c>
      <c r="D24" s="158">
        <v>55.8</v>
      </c>
      <c r="E24" s="158">
        <v>57</v>
      </c>
      <c r="F24" s="159">
        <v>56.4</v>
      </c>
      <c r="G24" s="159">
        <v>51.4</v>
      </c>
      <c r="H24" s="158">
        <v>10.8</v>
      </c>
      <c r="I24" s="158">
        <v>9.8000000000000007</v>
      </c>
    </row>
    <row r="25" spans="1:9" ht="15.75" customHeight="1" x14ac:dyDescent="0.25">
      <c r="A25" s="157" t="s">
        <v>121</v>
      </c>
      <c r="B25" s="158">
        <v>453</v>
      </c>
      <c r="C25" s="158">
        <v>466.9</v>
      </c>
      <c r="D25" s="158">
        <v>54.5</v>
      </c>
      <c r="E25" s="158">
        <v>56.8</v>
      </c>
      <c r="F25" s="159">
        <v>49</v>
      </c>
      <c r="G25" s="159">
        <v>46.9</v>
      </c>
      <c r="H25" s="158">
        <v>9.8000000000000007</v>
      </c>
      <c r="I25" s="158">
        <v>9.1</v>
      </c>
    </row>
    <row r="26" spans="1:9" ht="15.75" customHeight="1" x14ac:dyDescent="0.2">
      <c r="A26" s="165" t="s">
        <v>122</v>
      </c>
      <c r="B26" s="166">
        <v>392</v>
      </c>
      <c r="C26" s="166">
        <v>405.1</v>
      </c>
      <c r="D26" s="166">
        <v>50.3</v>
      </c>
      <c r="E26" s="166">
        <v>52.2</v>
      </c>
      <c r="F26" s="167">
        <v>56.8</v>
      </c>
      <c r="G26" s="167">
        <v>54.1</v>
      </c>
      <c r="H26" s="166">
        <v>12.7</v>
      </c>
      <c r="I26" s="166">
        <v>11.8</v>
      </c>
    </row>
    <row r="27" spans="1:9" ht="15.75" customHeight="1" x14ac:dyDescent="0.25">
      <c r="A27" s="157" t="s">
        <v>123</v>
      </c>
      <c r="B27" s="158">
        <v>1240.5</v>
      </c>
      <c r="C27" s="158">
        <v>1249</v>
      </c>
      <c r="D27" s="158">
        <v>60.5</v>
      </c>
      <c r="E27" s="158">
        <v>61.4</v>
      </c>
      <c r="F27" s="159">
        <v>79.3</v>
      </c>
      <c r="G27" s="159">
        <v>77.900000000000006</v>
      </c>
      <c r="H27" s="158">
        <v>6</v>
      </c>
      <c r="I27" s="158">
        <v>5.9</v>
      </c>
    </row>
    <row r="28" spans="1:9" ht="15.75" customHeight="1" x14ac:dyDescent="0.25">
      <c r="A28" s="157" t="s">
        <v>124</v>
      </c>
      <c r="B28" s="158">
        <v>432.9</v>
      </c>
      <c r="C28" s="158">
        <v>442.4</v>
      </c>
      <c r="D28" s="158">
        <v>55.5</v>
      </c>
      <c r="E28" s="158">
        <v>57.3</v>
      </c>
      <c r="F28" s="159">
        <v>57.5</v>
      </c>
      <c r="G28" s="159">
        <v>56.3</v>
      </c>
      <c r="H28" s="158">
        <v>11.7</v>
      </c>
      <c r="I28" s="158">
        <v>11.3</v>
      </c>
    </row>
    <row r="29" spans="1:9" ht="15.75" customHeight="1" x14ac:dyDescent="0.25">
      <c r="A29" s="157" t="s">
        <v>125</v>
      </c>
      <c r="B29" s="158">
        <v>501.8</v>
      </c>
      <c r="C29" s="158">
        <v>510.7</v>
      </c>
      <c r="D29" s="158">
        <v>53.7</v>
      </c>
      <c r="E29" s="158">
        <v>55.1</v>
      </c>
      <c r="F29" s="159">
        <v>58.5</v>
      </c>
      <c r="G29" s="159">
        <v>55.8</v>
      </c>
      <c r="H29" s="158">
        <v>10.4</v>
      </c>
      <c r="I29" s="158">
        <v>9.8000000000000007</v>
      </c>
    </row>
    <row r="30" spans="1:9" ht="15.75" customHeight="1" x14ac:dyDescent="0.25">
      <c r="A30" s="157" t="s">
        <v>126</v>
      </c>
      <c r="B30" s="158">
        <v>507.7</v>
      </c>
      <c r="C30" s="158">
        <v>517.1</v>
      </c>
      <c r="D30" s="158">
        <v>56</v>
      </c>
      <c r="E30" s="158">
        <v>57.7</v>
      </c>
      <c r="F30" s="159">
        <v>57.4</v>
      </c>
      <c r="G30" s="159">
        <v>55.5</v>
      </c>
      <c r="H30" s="158">
        <v>10.199999999999999</v>
      </c>
      <c r="I30" s="158">
        <v>9.6999999999999993</v>
      </c>
    </row>
    <row r="31" spans="1:9" ht="15.75" customHeight="1" x14ac:dyDescent="0.25">
      <c r="A31" s="157" t="s">
        <v>127</v>
      </c>
      <c r="B31" s="158">
        <v>374.3</v>
      </c>
      <c r="C31" s="158">
        <v>383</v>
      </c>
      <c r="D31" s="158">
        <v>55.9</v>
      </c>
      <c r="E31" s="158">
        <v>57.3</v>
      </c>
      <c r="F31" s="159">
        <v>36</v>
      </c>
      <c r="G31" s="159">
        <v>34.4</v>
      </c>
      <c r="H31" s="158">
        <v>8.8000000000000007</v>
      </c>
      <c r="I31" s="158">
        <v>8.1999999999999993</v>
      </c>
    </row>
    <row r="32" spans="1:9" ht="15.75" customHeight="1" x14ac:dyDescent="0.25">
      <c r="A32" s="157" t="s">
        <v>128</v>
      </c>
      <c r="B32" s="158">
        <v>414.9</v>
      </c>
      <c r="C32" s="158">
        <v>421.9</v>
      </c>
      <c r="D32" s="158">
        <v>55.3</v>
      </c>
      <c r="E32" s="158">
        <v>57</v>
      </c>
      <c r="F32" s="159">
        <v>52.6</v>
      </c>
      <c r="G32" s="159">
        <v>50.7</v>
      </c>
      <c r="H32" s="158">
        <v>11.3</v>
      </c>
      <c r="I32" s="158">
        <v>10.7</v>
      </c>
    </row>
    <row r="33" spans="1:9" ht="15.75" customHeight="1" x14ac:dyDescent="0.25">
      <c r="A33" s="157" t="s">
        <v>129</v>
      </c>
      <c r="B33" s="158">
        <v>1340.2</v>
      </c>
      <c r="C33" s="158">
        <v>1364.6</v>
      </c>
      <c r="D33" s="158">
        <v>61.3</v>
      </c>
      <c r="E33" s="158">
        <v>62.4</v>
      </c>
      <c r="F33" s="159">
        <v>104.2</v>
      </c>
      <c r="G33" s="159">
        <v>97.3</v>
      </c>
      <c r="H33" s="158">
        <v>7.2</v>
      </c>
      <c r="I33" s="158">
        <v>6.7</v>
      </c>
    </row>
  </sheetData>
  <mergeCells count="13">
    <mergeCell ref="A1:I1"/>
    <mergeCell ref="A2:I2"/>
    <mergeCell ref="A3:I3"/>
    <mergeCell ref="A4:I4"/>
    <mergeCell ref="B7:C7"/>
    <mergeCell ref="D7:E7"/>
    <mergeCell ref="F7:G7"/>
    <mergeCell ref="H7:I7"/>
    <mergeCell ref="A5:A6"/>
    <mergeCell ref="B5:C5"/>
    <mergeCell ref="D5:E5"/>
    <mergeCell ref="F5:G5"/>
    <mergeCell ref="H5:I5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B1" zoomScaleNormal="100" zoomScaleSheetLayoutView="75" workbookViewId="0">
      <selection activeCell="E12" sqref="E12"/>
    </sheetView>
  </sheetViews>
  <sheetFormatPr defaultRowHeight="12.75" x14ac:dyDescent="0.2"/>
  <cols>
    <col min="1" max="1" width="1.28515625" style="19" hidden="1" customWidth="1"/>
    <col min="2" max="2" width="28.42578125" style="19" customWidth="1"/>
    <col min="3" max="3" width="22" style="71" customWidth="1"/>
    <col min="4" max="4" width="22" style="19" customWidth="1"/>
    <col min="5" max="5" width="17.5703125" style="71" customWidth="1"/>
    <col min="6" max="6" width="16.7109375" style="71" customWidth="1"/>
    <col min="7" max="7" width="9.140625" style="19"/>
    <col min="8" max="10" width="0" style="19" hidden="1" customWidth="1"/>
    <col min="11" max="16384" width="9.140625" style="19"/>
  </cols>
  <sheetData>
    <row r="1" spans="1:13" s="12" customFormat="1" ht="10.5" customHeight="1" x14ac:dyDescent="0.25">
      <c r="C1" s="70"/>
      <c r="E1" s="70"/>
      <c r="F1" s="72"/>
    </row>
    <row r="2" spans="1:13" s="13" customFormat="1" ht="51" customHeight="1" x14ac:dyDescent="0.25">
      <c r="A2" s="191" t="s">
        <v>53</v>
      </c>
      <c r="B2" s="191"/>
      <c r="C2" s="191"/>
      <c r="D2" s="191"/>
      <c r="E2" s="191"/>
      <c r="F2" s="191"/>
    </row>
    <row r="3" spans="1:13" s="13" customFormat="1" ht="16.5" customHeight="1" x14ac:dyDescent="0.25">
      <c r="A3" s="20"/>
      <c r="B3" s="33"/>
      <c r="C3" s="33"/>
      <c r="D3" s="33"/>
      <c r="E3" s="33"/>
      <c r="F3" s="34" t="s">
        <v>54</v>
      </c>
    </row>
    <row r="4" spans="1:13" s="13" customFormat="1" ht="24.75" customHeight="1" x14ac:dyDescent="0.25">
      <c r="A4" s="20"/>
      <c r="B4" s="192"/>
      <c r="C4" s="193" t="s">
        <v>149</v>
      </c>
      <c r="D4" s="193" t="s">
        <v>150</v>
      </c>
      <c r="E4" s="194" t="s">
        <v>55</v>
      </c>
      <c r="F4" s="194"/>
    </row>
    <row r="5" spans="1:13" s="13" customFormat="1" ht="42" customHeight="1" x14ac:dyDescent="0.25">
      <c r="A5" s="14"/>
      <c r="B5" s="192"/>
      <c r="C5" s="193"/>
      <c r="D5" s="193"/>
      <c r="E5" s="117" t="s">
        <v>2</v>
      </c>
      <c r="F5" s="35" t="s">
        <v>56</v>
      </c>
    </row>
    <row r="6" spans="1:13" s="21" customFormat="1" ht="27.75" customHeight="1" x14ac:dyDescent="0.25">
      <c r="B6" s="36" t="s">
        <v>65</v>
      </c>
      <c r="C6" s="172">
        <f>SUM(C7:C23)</f>
        <v>3046</v>
      </c>
      <c r="D6" s="37">
        <f>SUM(D7:D23)</f>
        <v>3979</v>
      </c>
      <c r="E6" s="38">
        <f t="shared" ref="E6:E23" si="0">ROUND(D6/C6*100,1)</f>
        <v>130.6</v>
      </c>
      <c r="F6" s="39">
        <f t="shared" ref="F6:F23" si="1">D6-C6</f>
        <v>933</v>
      </c>
      <c r="I6" s="22"/>
      <c r="J6" s="22"/>
      <c r="L6" s="17"/>
    </row>
    <row r="7" spans="1:13" s="15" customFormat="1" ht="23.25" customHeight="1" x14ac:dyDescent="0.25">
      <c r="B7" s="40" t="s">
        <v>87</v>
      </c>
      <c r="C7" s="118">
        <v>200</v>
      </c>
      <c r="D7" s="24">
        <v>72</v>
      </c>
      <c r="E7" s="41">
        <f t="shared" si="0"/>
        <v>36</v>
      </c>
      <c r="F7" s="24">
        <f t="shared" si="1"/>
        <v>-128</v>
      </c>
      <c r="H7" s="16">
        <f t="shared" ref="H7:H23" si="2">ROUND(D7/$D$6*100,1)</f>
        <v>1.8</v>
      </c>
      <c r="I7" s="17">
        <f t="shared" ref="I7:I23" si="3">ROUND(C7/1000,1)</f>
        <v>0.2</v>
      </c>
      <c r="J7" s="17">
        <f t="shared" ref="J7:J23" si="4">ROUND(D7/1000,1)</f>
        <v>0.1</v>
      </c>
    </row>
    <row r="8" spans="1:13" s="15" customFormat="1" ht="23.25" customHeight="1" x14ac:dyDescent="0.25">
      <c r="B8" s="40" t="s">
        <v>86</v>
      </c>
      <c r="C8" s="118">
        <v>131</v>
      </c>
      <c r="D8" s="24">
        <v>196</v>
      </c>
      <c r="E8" s="41">
        <f t="shared" si="0"/>
        <v>149.6</v>
      </c>
      <c r="F8" s="24">
        <f t="shared" si="1"/>
        <v>65</v>
      </c>
      <c r="H8" s="16">
        <f t="shared" si="2"/>
        <v>4.9000000000000004</v>
      </c>
      <c r="I8" s="17">
        <f t="shared" si="3"/>
        <v>0.1</v>
      </c>
      <c r="J8" s="17">
        <f t="shared" si="4"/>
        <v>0.2</v>
      </c>
    </row>
    <row r="9" spans="1:13" s="15" customFormat="1" ht="23.25" customHeight="1" x14ac:dyDescent="0.25">
      <c r="B9" s="40" t="s">
        <v>85</v>
      </c>
      <c r="C9" s="118">
        <v>296</v>
      </c>
      <c r="D9" s="24">
        <v>208</v>
      </c>
      <c r="E9" s="41">
        <f t="shared" si="0"/>
        <v>70.3</v>
      </c>
      <c r="F9" s="24">
        <f t="shared" si="1"/>
        <v>-88</v>
      </c>
      <c r="H9" s="18">
        <f t="shared" si="2"/>
        <v>5.2</v>
      </c>
      <c r="I9" s="17">
        <f t="shared" si="3"/>
        <v>0.3</v>
      </c>
      <c r="J9" s="17">
        <f t="shared" si="4"/>
        <v>0.2</v>
      </c>
    </row>
    <row r="10" spans="1:13" s="15" customFormat="1" ht="23.25" customHeight="1" x14ac:dyDescent="0.25">
      <c r="B10" s="40" t="s">
        <v>84</v>
      </c>
      <c r="C10" s="118">
        <v>152</v>
      </c>
      <c r="D10" s="24">
        <v>275</v>
      </c>
      <c r="E10" s="41">
        <f t="shared" si="0"/>
        <v>180.9</v>
      </c>
      <c r="F10" s="24">
        <f t="shared" si="1"/>
        <v>123</v>
      </c>
      <c r="H10" s="16">
        <f t="shared" si="2"/>
        <v>6.9</v>
      </c>
      <c r="I10" s="17">
        <f t="shared" si="3"/>
        <v>0.2</v>
      </c>
      <c r="J10" s="17">
        <f t="shared" si="4"/>
        <v>0.3</v>
      </c>
    </row>
    <row r="11" spans="1:13" s="15" customFormat="1" ht="23.25" customHeight="1" x14ac:dyDescent="0.25">
      <c r="B11" s="40" t="s">
        <v>83</v>
      </c>
      <c r="C11" s="118">
        <v>126</v>
      </c>
      <c r="D11" s="24">
        <v>58</v>
      </c>
      <c r="E11" s="41">
        <f t="shared" si="0"/>
        <v>46</v>
      </c>
      <c r="F11" s="24">
        <f t="shared" si="1"/>
        <v>-68</v>
      </c>
      <c r="H11" s="18">
        <f t="shared" si="2"/>
        <v>1.5</v>
      </c>
      <c r="I11" s="17">
        <f t="shared" si="3"/>
        <v>0.1</v>
      </c>
      <c r="J11" s="17">
        <f t="shared" si="4"/>
        <v>0.1</v>
      </c>
      <c r="M11" s="16"/>
    </row>
    <row r="12" spans="1:13" s="15" customFormat="1" ht="23.25" customHeight="1" x14ac:dyDescent="0.25">
      <c r="B12" s="40" t="s">
        <v>82</v>
      </c>
      <c r="C12" s="118">
        <v>140</v>
      </c>
      <c r="D12" s="24">
        <v>124</v>
      </c>
      <c r="E12" s="41">
        <f t="shared" si="0"/>
        <v>88.6</v>
      </c>
      <c r="F12" s="24">
        <f t="shared" si="1"/>
        <v>-16</v>
      </c>
      <c r="H12" s="16">
        <f t="shared" si="2"/>
        <v>3.1</v>
      </c>
      <c r="I12" s="17">
        <f t="shared" si="3"/>
        <v>0.1</v>
      </c>
      <c r="J12" s="17">
        <f t="shared" si="4"/>
        <v>0.1</v>
      </c>
    </row>
    <row r="13" spans="1:13" s="15" customFormat="1" ht="23.25" customHeight="1" x14ac:dyDescent="0.25">
      <c r="B13" s="40" t="s">
        <v>81</v>
      </c>
      <c r="C13" s="118">
        <v>264</v>
      </c>
      <c r="D13" s="24">
        <v>0</v>
      </c>
      <c r="E13" s="41">
        <f t="shared" si="0"/>
        <v>0</v>
      </c>
      <c r="F13" s="24">
        <f t="shared" si="1"/>
        <v>-264</v>
      </c>
      <c r="H13" s="16">
        <f t="shared" si="2"/>
        <v>0</v>
      </c>
      <c r="I13" s="17">
        <f t="shared" si="3"/>
        <v>0.3</v>
      </c>
      <c r="J13" s="17">
        <f t="shared" si="4"/>
        <v>0</v>
      </c>
    </row>
    <row r="14" spans="1:13" s="15" customFormat="1" ht="23.25" customHeight="1" x14ac:dyDescent="0.25">
      <c r="B14" s="40" t="s">
        <v>80</v>
      </c>
      <c r="C14" s="118">
        <v>23</v>
      </c>
      <c r="D14" s="24">
        <v>44</v>
      </c>
      <c r="E14" s="41">
        <f t="shared" si="0"/>
        <v>191.3</v>
      </c>
      <c r="F14" s="24">
        <f t="shared" si="1"/>
        <v>21</v>
      </c>
      <c r="H14" s="16">
        <f t="shared" si="2"/>
        <v>1.1000000000000001</v>
      </c>
      <c r="I14" s="17">
        <f t="shared" si="3"/>
        <v>0</v>
      </c>
      <c r="J14" s="17">
        <f t="shared" si="4"/>
        <v>0</v>
      </c>
    </row>
    <row r="15" spans="1:13" s="15" customFormat="1" ht="23.25" customHeight="1" x14ac:dyDescent="0.25">
      <c r="B15" s="40" t="s">
        <v>79</v>
      </c>
      <c r="C15" s="118">
        <v>174</v>
      </c>
      <c r="D15" s="24">
        <v>253</v>
      </c>
      <c r="E15" s="41">
        <f t="shared" si="0"/>
        <v>145.4</v>
      </c>
      <c r="F15" s="24">
        <f t="shared" si="1"/>
        <v>79</v>
      </c>
      <c r="H15" s="16">
        <f t="shared" si="2"/>
        <v>6.4</v>
      </c>
      <c r="I15" s="17">
        <f t="shared" si="3"/>
        <v>0.2</v>
      </c>
      <c r="J15" s="17">
        <f t="shared" si="4"/>
        <v>0.3</v>
      </c>
    </row>
    <row r="16" spans="1:13" s="15" customFormat="1" ht="23.25" customHeight="1" x14ac:dyDescent="0.25">
      <c r="B16" s="40" t="s">
        <v>78</v>
      </c>
      <c r="C16" s="118">
        <v>248</v>
      </c>
      <c r="D16" s="24">
        <v>103</v>
      </c>
      <c r="E16" s="41">
        <f t="shared" si="0"/>
        <v>41.5</v>
      </c>
      <c r="F16" s="24">
        <f t="shared" si="1"/>
        <v>-145</v>
      </c>
      <c r="H16" s="16">
        <f t="shared" si="2"/>
        <v>2.6</v>
      </c>
      <c r="I16" s="17">
        <f t="shared" si="3"/>
        <v>0.2</v>
      </c>
      <c r="J16" s="17">
        <f t="shared" si="4"/>
        <v>0.1</v>
      </c>
    </row>
    <row r="17" spans="2:10" s="15" customFormat="1" ht="23.25" customHeight="1" x14ac:dyDescent="0.25">
      <c r="B17" s="40" t="s">
        <v>77</v>
      </c>
      <c r="C17" s="118">
        <v>81</v>
      </c>
      <c r="D17" s="24">
        <v>156</v>
      </c>
      <c r="E17" s="41">
        <f t="shared" si="0"/>
        <v>192.6</v>
      </c>
      <c r="F17" s="24">
        <f t="shared" si="1"/>
        <v>75</v>
      </c>
      <c r="H17" s="16">
        <f t="shared" si="2"/>
        <v>3.9</v>
      </c>
      <c r="I17" s="17">
        <f t="shared" si="3"/>
        <v>0.1</v>
      </c>
      <c r="J17" s="17">
        <f t="shared" si="4"/>
        <v>0.2</v>
      </c>
    </row>
    <row r="18" spans="2:10" s="15" customFormat="1" ht="23.25" customHeight="1" x14ac:dyDescent="0.25">
      <c r="B18" s="40" t="s">
        <v>76</v>
      </c>
      <c r="C18" s="118">
        <v>0</v>
      </c>
      <c r="D18" s="24">
        <v>17</v>
      </c>
      <c r="E18" s="41"/>
      <c r="F18" s="24">
        <f t="shared" si="1"/>
        <v>17</v>
      </c>
      <c r="H18" s="18">
        <f t="shared" si="2"/>
        <v>0.4</v>
      </c>
      <c r="I18" s="17">
        <f t="shared" si="3"/>
        <v>0</v>
      </c>
      <c r="J18" s="17">
        <f t="shared" si="4"/>
        <v>0</v>
      </c>
    </row>
    <row r="19" spans="2:10" s="15" customFormat="1" ht="23.25" customHeight="1" x14ac:dyDescent="0.25">
      <c r="B19" s="40" t="s">
        <v>75</v>
      </c>
      <c r="C19" s="118">
        <v>98</v>
      </c>
      <c r="D19" s="24">
        <v>87</v>
      </c>
      <c r="E19" s="41">
        <f t="shared" si="0"/>
        <v>88.8</v>
      </c>
      <c r="F19" s="24">
        <f t="shared" si="1"/>
        <v>-11</v>
      </c>
      <c r="H19" s="18">
        <f t="shared" si="2"/>
        <v>2.2000000000000002</v>
      </c>
      <c r="I19" s="17">
        <f t="shared" si="3"/>
        <v>0.1</v>
      </c>
      <c r="J19" s="17">
        <f t="shared" si="4"/>
        <v>0.1</v>
      </c>
    </row>
    <row r="20" spans="2:10" s="15" customFormat="1" ht="23.25" customHeight="1" x14ac:dyDescent="0.25">
      <c r="B20" s="40" t="s">
        <v>74</v>
      </c>
      <c r="C20" s="118">
        <v>74</v>
      </c>
      <c r="D20" s="24">
        <v>158</v>
      </c>
      <c r="E20" s="41">
        <f t="shared" si="0"/>
        <v>213.5</v>
      </c>
      <c r="F20" s="24">
        <f t="shared" si="1"/>
        <v>84</v>
      </c>
      <c r="H20" s="18">
        <f t="shared" si="2"/>
        <v>4</v>
      </c>
      <c r="I20" s="17">
        <f t="shared" si="3"/>
        <v>0.1</v>
      </c>
      <c r="J20" s="17">
        <f t="shared" si="4"/>
        <v>0.2</v>
      </c>
    </row>
    <row r="21" spans="2:10" s="15" customFormat="1" ht="23.25" customHeight="1" x14ac:dyDescent="0.25">
      <c r="B21" s="40" t="s">
        <v>73</v>
      </c>
      <c r="C21" s="118">
        <v>173</v>
      </c>
      <c r="D21" s="118">
        <v>127</v>
      </c>
      <c r="E21" s="41">
        <f t="shared" si="0"/>
        <v>73.400000000000006</v>
      </c>
      <c r="F21" s="24">
        <f t="shared" si="1"/>
        <v>-46</v>
      </c>
      <c r="H21" s="16">
        <f t="shared" si="2"/>
        <v>3.2</v>
      </c>
      <c r="I21" s="17">
        <f t="shared" si="3"/>
        <v>0.2</v>
      </c>
      <c r="J21" s="17">
        <f t="shared" si="4"/>
        <v>0.1</v>
      </c>
    </row>
    <row r="22" spans="2:10" s="15" customFormat="1" ht="23.25" customHeight="1" x14ac:dyDescent="0.25">
      <c r="B22" s="40" t="s">
        <v>72</v>
      </c>
      <c r="C22" s="118">
        <v>225</v>
      </c>
      <c r="D22" s="24">
        <v>0</v>
      </c>
      <c r="E22" s="41">
        <f t="shared" si="0"/>
        <v>0</v>
      </c>
      <c r="F22" s="24">
        <f t="shared" si="1"/>
        <v>-225</v>
      </c>
      <c r="H22" s="16">
        <f t="shared" si="2"/>
        <v>0</v>
      </c>
      <c r="I22" s="17">
        <f t="shared" si="3"/>
        <v>0.2</v>
      </c>
      <c r="J22" s="17">
        <f t="shared" si="4"/>
        <v>0</v>
      </c>
    </row>
    <row r="23" spans="2:10" s="15" customFormat="1" ht="23.25" customHeight="1" x14ac:dyDescent="0.3">
      <c r="B23" s="116" t="s">
        <v>66</v>
      </c>
      <c r="C23" s="118">
        <v>641</v>
      </c>
      <c r="D23" s="24">
        <v>2101</v>
      </c>
      <c r="E23" s="41">
        <f t="shared" si="0"/>
        <v>327.8</v>
      </c>
      <c r="F23" s="24">
        <f t="shared" si="1"/>
        <v>1460</v>
      </c>
      <c r="H23" s="16">
        <f t="shared" si="2"/>
        <v>52.8</v>
      </c>
      <c r="I23" s="17">
        <f t="shared" si="3"/>
        <v>0.6</v>
      </c>
      <c r="J23" s="17">
        <f t="shared" si="4"/>
        <v>2.1</v>
      </c>
    </row>
  </sheetData>
  <mergeCells count="5">
    <mergeCell ref="A2:F2"/>
    <mergeCell ref="B4:B5"/>
    <mergeCell ref="C4:C5"/>
    <mergeCell ref="D4:D5"/>
    <mergeCell ref="E4:F4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80" zoomScaleNormal="80" zoomScaleSheetLayoutView="75" workbookViewId="0">
      <selection activeCell="E11" sqref="E11"/>
    </sheetView>
  </sheetViews>
  <sheetFormatPr defaultColWidth="8.85546875" defaultRowHeight="15" x14ac:dyDescent="0.25"/>
  <cols>
    <col min="1" max="1" width="40.28515625" style="75" customWidth="1"/>
    <col min="2" max="2" width="19.42578125" style="29" customWidth="1"/>
    <col min="3" max="3" width="19.85546875" style="29" customWidth="1"/>
    <col min="4" max="4" width="10.5703125" style="29" customWidth="1"/>
    <col min="5" max="5" width="10" style="29" customWidth="1"/>
    <col min="6" max="6" width="8.7109375" style="29" customWidth="1"/>
    <col min="7" max="8" width="8.85546875" style="29"/>
    <col min="9" max="9" width="43" style="29" customWidth="1"/>
    <col min="10" max="16384" width="8.85546875" style="29"/>
  </cols>
  <sheetData>
    <row r="1" spans="1:11" s="46" customFormat="1" ht="39.75" customHeight="1" x14ac:dyDescent="0.3">
      <c r="A1" s="195" t="s">
        <v>61</v>
      </c>
      <c r="B1" s="195"/>
      <c r="C1" s="195"/>
      <c r="D1" s="195"/>
      <c r="E1" s="195"/>
    </row>
    <row r="2" spans="1:11" s="46" customFormat="1" ht="21.75" customHeight="1" x14ac:dyDescent="0.3">
      <c r="A2" s="196" t="s">
        <v>16</v>
      </c>
      <c r="B2" s="196"/>
      <c r="C2" s="196"/>
      <c r="D2" s="196"/>
      <c r="E2" s="196"/>
    </row>
    <row r="3" spans="1:11" s="47" customFormat="1" ht="12" customHeight="1" x14ac:dyDescent="0.25">
      <c r="A3" s="73"/>
      <c r="B3" s="25"/>
      <c r="C3" s="25"/>
      <c r="D3" s="25"/>
      <c r="E3" s="25"/>
    </row>
    <row r="4" spans="1:11" s="47" customFormat="1" ht="21" customHeight="1" x14ac:dyDescent="0.2">
      <c r="A4" s="197"/>
      <c r="B4" s="199" t="s">
        <v>149</v>
      </c>
      <c r="C4" s="193" t="s">
        <v>150</v>
      </c>
      <c r="D4" s="200" t="s">
        <v>55</v>
      </c>
      <c r="E4" s="200"/>
    </row>
    <row r="5" spans="1:11" s="47" customFormat="1" ht="40.5" customHeight="1" x14ac:dyDescent="0.2">
      <c r="A5" s="198"/>
      <c r="B5" s="199"/>
      <c r="C5" s="193"/>
      <c r="D5" s="102" t="s">
        <v>2</v>
      </c>
      <c r="E5" s="42" t="s">
        <v>57</v>
      </c>
    </row>
    <row r="6" spans="1:11" s="91" customFormat="1" ht="26.25" customHeight="1" x14ac:dyDescent="0.25">
      <c r="A6" s="42" t="s">
        <v>17</v>
      </c>
      <c r="B6" s="26">
        <f>SUM(B7:B25)</f>
        <v>3046</v>
      </c>
      <c r="C6" s="26">
        <f>SUM(C7:C25)</f>
        <v>3979</v>
      </c>
      <c r="D6" s="43">
        <f>ROUND(C6/B6*100,1)</f>
        <v>130.6</v>
      </c>
      <c r="E6" s="44">
        <f t="shared" ref="E6:E25" si="0">C6-B6</f>
        <v>933</v>
      </c>
    </row>
    <row r="7" spans="1:11" s="93" customFormat="1" ht="54.75" customHeight="1" x14ac:dyDescent="0.3">
      <c r="A7" s="173" t="s">
        <v>18</v>
      </c>
      <c r="B7" s="45">
        <v>225</v>
      </c>
      <c r="C7" s="45">
        <v>64</v>
      </c>
      <c r="D7" s="174">
        <f t="shared" ref="D7:D24" si="1">ROUND(C7/B7*100,1)</f>
        <v>28.4</v>
      </c>
      <c r="E7" s="45">
        <f t="shared" si="0"/>
        <v>-161</v>
      </c>
      <c r="F7" s="91"/>
      <c r="G7" s="92"/>
    </row>
    <row r="8" spans="1:11" s="93" customFormat="1" ht="37.5" customHeight="1" x14ac:dyDescent="0.3">
      <c r="A8" s="173" t="s">
        <v>19</v>
      </c>
      <c r="B8" s="45">
        <v>0</v>
      </c>
      <c r="C8" s="45">
        <v>0</v>
      </c>
      <c r="D8" s="174"/>
      <c r="E8" s="45">
        <f t="shared" si="0"/>
        <v>0</v>
      </c>
      <c r="F8" s="91"/>
      <c r="G8" s="92"/>
    </row>
    <row r="9" spans="1:11" s="91" customFormat="1" ht="24" customHeight="1" x14ac:dyDescent="0.3">
      <c r="A9" s="173" t="s">
        <v>20</v>
      </c>
      <c r="B9" s="45">
        <v>19</v>
      </c>
      <c r="C9" s="45">
        <v>62</v>
      </c>
      <c r="D9" s="174">
        <f t="shared" si="1"/>
        <v>326.3</v>
      </c>
      <c r="E9" s="45">
        <f t="shared" si="0"/>
        <v>43</v>
      </c>
      <c r="G9" s="92"/>
      <c r="H9" s="93"/>
      <c r="I9" s="93"/>
      <c r="J9" s="93"/>
      <c r="K9" s="93"/>
    </row>
    <row r="10" spans="1:11" s="93" customFormat="1" ht="38.25" customHeight="1" x14ac:dyDescent="0.3">
      <c r="A10" s="173" t="s">
        <v>21</v>
      </c>
      <c r="B10" s="45">
        <v>146</v>
      </c>
      <c r="C10" s="45">
        <v>0</v>
      </c>
      <c r="D10" s="174">
        <f t="shared" si="1"/>
        <v>0</v>
      </c>
      <c r="E10" s="45">
        <f t="shared" si="0"/>
        <v>-146</v>
      </c>
      <c r="F10" s="91"/>
      <c r="G10" s="92"/>
      <c r="I10" s="94"/>
      <c r="J10" s="95"/>
    </row>
    <row r="11" spans="1:11" s="93" customFormat="1" ht="39" customHeight="1" x14ac:dyDescent="0.3">
      <c r="A11" s="173" t="s">
        <v>22</v>
      </c>
      <c r="B11" s="45">
        <v>14</v>
      </c>
      <c r="C11" s="45">
        <v>8</v>
      </c>
      <c r="D11" s="174">
        <f t="shared" si="1"/>
        <v>57.1</v>
      </c>
      <c r="E11" s="45">
        <f t="shared" si="0"/>
        <v>-6</v>
      </c>
      <c r="F11" s="91"/>
      <c r="G11" s="92"/>
      <c r="I11" s="94"/>
      <c r="J11" s="95"/>
    </row>
    <row r="12" spans="1:11" s="93" customFormat="1" ht="23.25" customHeight="1" x14ac:dyDescent="0.3">
      <c r="A12" s="173" t="s">
        <v>23</v>
      </c>
      <c r="B12" s="45">
        <v>0</v>
      </c>
      <c r="C12" s="45">
        <v>142</v>
      </c>
      <c r="D12" s="174"/>
      <c r="E12" s="45">
        <f t="shared" si="0"/>
        <v>142</v>
      </c>
      <c r="F12" s="91"/>
      <c r="G12" s="92"/>
      <c r="I12" s="94"/>
      <c r="J12" s="95"/>
      <c r="K12" s="91"/>
    </row>
    <row r="13" spans="1:11" s="93" customFormat="1" ht="37.5" customHeight="1" x14ac:dyDescent="0.3">
      <c r="A13" s="173" t="s">
        <v>24</v>
      </c>
      <c r="B13" s="45">
        <v>2</v>
      </c>
      <c r="C13" s="45">
        <v>0</v>
      </c>
      <c r="D13" s="174">
        <f t="shared" si="1"/>
        <v>0</v>
      </c>
      <c r="E13" s="45">
        <f t="shared" si="0"/>
        <v>-2</v>
      </c>
      <c r="F13" s="91"/>
      <c r="G13" s="92"/>
      <c r="I13" s="94"/>
      <c r="J13" s="95"/>
    </row>
    <row r="14" spans="1:11" s="93" customFormat="1" ht="37.5" customHeight="1" x14ac:dyDescent="0.3">
      <c r="A14" s="173" t="s">
        <v>25</v>
      </c>
      <c r="B14" s="45">
        <v>0</v>
      </c>
      <c r="C14" s="45">
        <v>0</v>
      </c>
      <c r="D14" s="174"/>
      <c r="E14" s="45">
        <f t="shared" si="0"/>
        <v>0</v>
      </c>
      <c r="F14" s="91"/>
      <c r="G14" s="92"/>
      <c r="I14" s="94"/>
      <c r="J14" s="95"/>
    </row>
    <row r="15" spans="1:11" s="93" customFormat="1" ht="36.75" customHeight="1" x14ac:dyDescent="0.3">
      <c r="A15" s="173" t="s">
        <v>26</v>
      </c>
      <c r="B15" s="45">
        <v>0</v>
      </c>
      <c r="C15" s="45">
        <v>0</v>
      </c>
      <c r="D15" s="174"/>
      <c r="E15" s="45">
        <f t="shared" si="0"/>
        <v>0</v>
      </c>
      <c r="F15" s="91"/>
      <c r="G15" s="92"/>
    </row>
    <row r="16" spans="1:11" s="93" customFormat="1" ht="23.25" customHeight="1" x14ac:dyDescent="0.3">
      <c r="A16" s="173" t="s">
        <v>27</v>
      </c>
      <c r="B16" s="45">
        <v>48</v>
      </c>
      <c r="C16" s="45">
        <v>3</v>
      </c>
      <c r="D16" s="174">
        <f t="shared" si="1"/>
        <v>6.3</v>
      </c>
      <c r="E16" s="45">
        <f t="shared" si="0"/>
        <v>-45</v>
      </c>
      <c r="F16" s="91"/>
      <c r="G16" s="92"/>
      <c r="I16" s="94"/>
      <c r="J16" s="95"/>
    </row>
    <row r="17" spans="1:11" s="93" customFormat="1" ht="23.25" customHeight="1" x14ac:dyDescent="0.3">
      <c r="A17" s="173" t="s">
        <v>28</v>
      </c>
      <c r="B17" s="45">
        <v>0</v>
      </c>
      <c r="C17" s="45">
        <v>0</v>
      </c>
      <c r="D17" s="174"/>
      <c r="E17" s="45">
        <f t="shared" si="0"/>
        <v>0</v>
      </c>
      <c r="F17" s="91"/>
      <c r="G17" s="92"/>
      <c r="I17" s="94"/>
      <c r="J17" s="95"/>
      <c r="K17" s="96"/>
    </row>
    <row r="18" spans="1:11" s="93" customFormat="1" ht="23.25" customHeight="1" x14ac:dyDescent="0.3">
      <c r="A18" s="173" t="s">
        <v>29</v>
      </c>
      <c r="B18" s="45">
        <v>0</v>
      </c>
      <c r="C18" s="45">
        <v>0</v>
      </c>
      <c r="D18" s="174"/>
      <c r="E18" s="45">
        <f t="shared" si="0"/>
        <v>0</v>
      </c>
      <c r="F18" s="91"/>
      <c r="G18" s="92"/>
      <c r="I18" s="94"/>
      <c r="J18" s="95"/>
    </row>
    <row r="19" spans="1:11" s="93" customFormat="1" ht="34.5" customHeight="1" x14ac:dyDescent="0.3">
      <c r="A19" s="173" t="s">
        <v>30</v>
      </c>
      <c r="B19" s="45">
        <v>0</v>
      </c>
      <c r="C19" s="45">
        <v>0</v>
      </c>
      <c r="D19" s="174"/>
      <c r="E19" s="45">
        <f t="shared" si="0"/>
        <v>0</v>
      </c>
      <c r="F19" s="91"/>
      <c r="G19" s="92"/>
      <c r="I19" s="94"/>
      <c r="J19" s="95"/>
    </row>
    <row r="20" spans="1:11" s="93" customFormat="1" ht="37.5" customHeight="1" x14ac:dyDescent="0.3">
      <c r="A20" s="173" t="s">
        <v>31</v>
      </c>
      <c r="B20" s="45">
        <v>44</v>
      </c>
      <c r="C20" s="45">
        <v>1</v>
      </c>
      <c r="D20" s="174">
        <f t="shared" si="1"/>
        <v>2.2999999999999998</v>
      </c>
      <c r="E20" s="45">
        <f t="shared" si="0"/>
        <v>-43</v>
      </c>
      <c r="F20" s="91"/>
      <c r="G20" s="92"/>
      <c r="I20" s="94"/>
      <c r="J20" s="95"/>
    </row>
    <row r="21" spans="1:11" s="93" customFormat="1" ht="37.5" customHeight="1" x14ac:dyDescent="0.3">
      <c r="A21" s="173" t="s">
        <v>151</v>
      </c>
      <c r="B21" s="45">
        <v>481</v>
      </c>
      <c r="C21" s="45">
        <v>1135</v>
      </c>
      <c r="D21" s="174">
        <f t="shared" si="1"/>
        <v>236</v>
      </c>
      <c r="E21" s="45">
        <f t="shared" si="0"/>
        <v>654</v>
      </c>
      <c r="F21" s="91"/>
      <c r="G21" s="92"/>
      <c r="I21" s="94"/>
      <c r="J21" s="95"/>
    </row>
    <row r="22" spans="1:11" s="93" customFormat="1" ht="21" customHeight="1" x14ac:dyDescent="0.3">
      <c r="A22" s="173" t="s">
        <v>32</v>
      </c>
      <c r="B22" s="45">
        <v>980</v>
      </c>
      <c r="C22" s="45">
        <v>759</v>
      </c>
      <c r="D22" s="174">
        <f t="shared" si="1"/>
        <v>77.400000000000006</v>
      </c>
      <c r="E22" s="45">
        <f t="shared" si="0"/>
        <v>-221</v>
      </c>
      <c r="F22" s="91"/>
      <c r="G22" s="92"/>
      <c r="I22" s="94"/>
    </row>
    <row r="23" spans="1:11" s="93" customFormat="1" ht="36.75" customHeight="1" x14ac:dyDescent="0.3">
      <c r="A23" s="173" t="s">
        <v>33</v>
      </c>
      <c r="B23" s="45">
        <v>1032</v>
      </c>
      <c r="C23" s="45">
        <v>1805</v>
      </c>
      <c r="D23" s="174">
        <f t="shared" si="1"/>
        <v>174.9</v>
      </c>
      <c r="E23" s="45">
        <f t="shared" si="0"/>
        <v>773</v>
      </c>
      <c r="F23" s="91"/>
      <c r="G23" s="92"/>
    </row>
    <row r="24" spans="1:11" s="93" customFormat="1" ht="37.5" customHeight="1" x14ac:dyDescent="0.3">
      <c r="A24" s="173" t="s">
        <v>34</v>
      </c>
      <c r="B24" s="45">
        <v>55</v>
      </c>
      <c r="C24" s="45">
        <v>0</v>
      </c>
      <c r="D24" s="174">
        <f t="shared" si="1"/>
        <v>0</v>
      </c>
      <c r="E24" s="45">
        <f t="shared" si="0"/>
        <v>-55</v>
      </c>
      <c r="F24" s="91"/>
      <c r="G24" s="92"/>
    </row>
    <row r="25" spans="1:11" s="93" customFormat="1" ht="21" customHeight="1" x14ac:dyDescent="0.3">
      <c r="A25" s="173" t="s">
        <v>35</v>
      </c>
      <c r="B25" s="45">
        <v>0</v>
      </c>
      <c r="C25" s="45">
        <v>0</v>
      </c>
      <c r="D25" s="174"/>
      <c r="E25" s="45">
        <f t="shared" si="0"/>
        <v>0</v>
      </c>
      <c r="F25" s="91"/>
      <c r="G25" s="92"/>
    </row>
    <row r="26" spans="1:11" x14ac:dyDescent="0.25">
      <c r="A26" s="74"/>
      <c r="B26" s="27"/>
      <c r="C26" s="27"/>
      <c r="D26" s="28"/>
      <c r="E26" s="28"/>
    </row>
    <row r="27" spans="1:11" x14ac:dyDescent="0.25">
      <c r="A27" s="74"/>
      <c r="B27" s="28"/>
      <c r="C27" s="28"/>
      <c r="D27" s="28"/>
      <c r="E27" s="28"/>
    </row>
  </sheetData>
  <sortState ref="I7:J17">
    <sortCondition ref="J7:J17"/>
  </sortState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="80" zoomScaleNormal="80" zoomScaleSheetLayoutView="75" workbookViewId="0">
      <selection activeCell="D6" sqref="D6"/>
    </sheetView>
  </sheetViews>
  <sheetFormatPr defaultColWidth="8.85546875" defaultRowHeight="12.75" x14ac:dyDescent="0.2"/>
  <cols>
    <col min="1" max="1" width="50.5703125" style="29" customWidth="1"/>
    <col min="2" max="2" width="20.7109375" style="29" customWidth="1"/>
    <col min="3" max="3" width="20.5703125" style="29" customWidth="1"/>
    <col min="4" max="4" width="19.5703125" style="29" customWidth="1"/>
    <col min="5" max="5" width="18.5703125" style="29" customWidth="1"/>
    <col min="6" max="6" width="8.85546875" style="29"/>
    <col min="7" max="7" width="10.85546875" style="29" bestFit="1" customWidth="1"/>
    <col min="8" max="8" width="32.7109375" style="29" customWidth="1"/>
    <col min="9" max="11" width="8.85546875" style="29"/>
    <col min="12" max="12" width="22.7109375" style="29" customWidth="1"/>
    <col min="13" max="16384" width="8.85546875" style="29"/>
  </cols>
  <sheetData>
    <row r="1" spans="1:18" s="46" customFormat="1" ht="26.25" customHeight="1" x14ac:dyDescent="0.3">
      <c r="A1" s="201" t="s">
        <v>62</v>
      </c>
      <c r="B1" s="201"/>
      <c r="C1" s="201"/>
      <c r="D1" s="201"/>
      <c r="E1" s="201"/>
    </row>
    <row r="2" spans="1:18" s="46" customFormat="1" ht="24" customHeight="1" x14ac:dyDescent="0.3">
      <c r="A2" s="202" t="s">
        <v>36</v>
      </c>
      <c r="B2" s="202"/>
      <c r="C2" s="202"/>
      <c r="D2" s="202"/>
      <c r="E2" s="202"/>
    </row>
    <row r="3" spans="1:18" s="46" customFormat="1" ht="17.25" customHeight="1" x14ac:dyDescent="0.35">
      <c r="A3" s="30"/>
      <c r="B3" s="30"/>
      <c r="C3" s="30"/>
      <c r="D3" s="30"/>
      <c r="E3" s="30"/>
    </row>
    <row r="4" spans="1:18" s="93" customFormat="1" ht="25.5" customHeight="1" x14ac:dyDescent="0.3">
      <c r="A4" s="203"/>
      <c r="B4" s="193" t="s">
        <v>149</v>
      </c>
      <c r="C4" s="193" t="s">
        <v>150</v>
      </c>
      <c r="D4" s="204" t="s">
        <v>55</v>
      </c>
      <c r="E4" s="204"/>
    </row>
    <row r="5" spans="1:18" s="93" customFormat="1" ht="37.5" customHeight="1" x14ac:dyDescent="0.3">
      <c r="A5" s="203"/>
      <c r="B5" s="193"/>
      <c r="C5" s="193"/>
      <c r="D5" s="42" t="s">
        <v>2</v>
      </c>
      <c r="E5" s="42" t="s">
        <v>57</v>
      </c>
    </row>
    <row r="6" spans="1:18" s="91" customFormat="1" ht="32.25" customHeight="1" x14ac:dyDescent="0.25">
      <c r="A6" s="48" t="s">
        <v>17</v>
      </c>
      <c r="B6" s="31">
        <f>SUM(B7:B15)</f>
        <v>3046</v>
      </c>
      <c r="C6" s="31">
        <f>SUM(C7:C15)</f>
        <v>3979</v>
      </c>
      <c r="D6" s="49">
        <f>ROUND(C6/B6*100,1)</f>
        <v>130.6</v>
      </c>
      <c r="E6" s="31">
        <f>C6-B6</f>
        <v>933</v>
      </c>
      <c r="G6" s="97"/>
    </row>
    <row r="7" spans="1:18" s="93" customFormat="1" ht="45.75" customHeight="1" x14ac:dyDescent="0.3">
      <c r="A7" s="50" t="s">
        <v>37</v>
      </c>
      <c r="B7" s="32">
        <v>231</v>
      </c>
      <c r="C7" s="32">
        <v>552</v>
      </c>
      <c r="D7" s="51">
        <f t="shared" ref="D7:D15" si="0">ROUND(C7/B7*100,1)</f>
        <v>239</v>
      </c>
      <c r="E7" s="77">
        <f t="shared" ref="E7:E15" si="1">C7-B7</f>
        <v>321</v>
      </c>
      <c r="F7" s="98"/>
      <c r="G7" s="97"/>
      <c r="H7" s="98"/>
      <c r="K7" s="98"/>
    </row>
    <row r="8" spans="1:18" s="93" customFormat="1" ht="27" customHeight="1" x14ac:dyDescent="0.3">
      <c r="A8" s="50" t="s">
        <v>38</v>
      </c>
      <c r="B8" s="32">
        <v>915</v>
      </c>
      <c r="C8" s="32">
        <v>1137</v>
      </c>
      <c r="D8" s="51">
        <f t="shared" si="0"/>
        <v>124.3</v>
      </c>
      <c r="E8" s="77">
        <f t="shared" si="1"/>
        <v>222</v>
      </c>
      <c r="F8" s="98"/>
      <c r="G8" s="97"/>
      <c r="H8" s="98"/>
      <c r="K8" s="98"/>
    </row>
    <row r="9" spans="1:18" s="91" customFormat="1" ht="24.75" customHeight="1" x14ac:dyDescent="0.3">
      <c r="A9" s="50" t="s">
        <v>39</v>
      </c>
      <c r="B9" s="32">
        <v>754</v>
      </c>
      <c r="C9" s="32">
        <v>1182</v>
      </c>
      <c r="D9" s="51">
        <f t="shared" si="0"/>
        <v>156.80000000000001</v>
      </c>
      <c r="E9" s="77">
        <f t="shared" si="1"/>
        <v>428</v>
      </c>
      <c r="F9" s="98"/>
      <c r="G9" s="97"/>
      <c r="H9" s="98"/>
      <c r="I9" s="93"/>
      <c r="K9" s="98"/>
      <c r="L9" s="93"/>
      <c r="M9" s="93"/>
    </row>
    <row r="10" spans="1:18" s="93" customFormat="1" ht="26.25" customHeight="1" x14ac:dyDescent="0.3">
      <c r="A10" s="50" t="s">
        <v>40</v>
      </c>
      <c r="B10" s="32">
        <v>59</v>
      </c>
      <c r="C10" s="32">
        <v>65</v>
      </c>
      <c r="D10" s="51">
        <f t="shared" si="0"/>
        <v>110.2</v>
      </c>
      <c r="E10" s="77">
        <f t="shared" si="1"/>
        <v>6</v>
      </c>
      <c r="F10" s="98"/>
      <c r="G10" s="97"/>
      <c r="H10" s="98"/>
      <c r="K10" s="98"/>
    </row>
    <row r="11" spans="1:18" s="93" customFormat="1" ht="27" customHeight="1" x14ac:dyDescent="0.3">
      <c r="A11" s="50" t="s">
        <v>41</v>
      </c>
      <c r="B11" s="32">
        <v>521</v>
      </c>
      <c r="C11" s="32">
        <v>230</v>
      </c>
      <c r="D11" s="51">
        <f t="shared" si="0"/>
        <v>44.1</v>
      </c>
      <c r="E11" s="77">
        <f t="shared" si="1"/>
        <v>-291</v>
      </c>
      <c r="F11" s="98"/>
      <c r="G11" s="97"/>
      <c r="H11" s="98"/>
      <c r="K11" s="98"/>
    </row>
    <row r="12" spans="1:18" s="93" customFormat="1" ht="59.25" customHeight="1" x14ac:dyDescent="0.3">
      <c r="A12" s="50" t="s">
        <v>42</v>
      </c>
      <c r="B12" s="32">
        <v>0</v>
      </c>
      <c r="C12" s="32">
        <v>2</v>
      </c>
      <c r="D12" s="32">
        <v>0</v>
      </c>
      <c r="E12" s="77">
        <f t="shared" si="1"/>
        <v>2</v>
      </c>
      <c r="F12" s="98"/>
      <c r="G12" s="97"/>
      <c r="H12" s="98"/>
      <c r="K12" s="98"/>
    </row>
    <row r="13" spans="1:18" s="93" customFormat="1" ht="28.5" customHeight="1" x14ac:dyDescent="0.3">
      <c r="A13" s="50" t="s">
        <v>43</v>
      </c>
      <c r="B13" s="32">
        <v>55</v>
      </c>
      <c r="C13" s="32">
        <v>76</v>
      </c>
      <c r="D13" s="51">
        <f t="shared" si="0"/>
        <v>138.19999999999999</v>
      </c>
      <c r="E13" s="77">
        <f t="shared" si="1"/>
        <v>21</v>
      </c>
      <c r="F13" s="98"/>
      <c r="G13" s="97"/>
      <c r="H13" s="98"/>
      <c r="K13" s="98"/>
      <c r="R13" s="92"/>
    </row>
    <row r="14" spans="1:18" s="93" customFormat="1" ht="75" customHeight="1" x14ac:dyDescent="0.3">
      <c r="A14" s="50" t="s">
        <v>44</v>
      </c>
      <c r="B14" s="32">
        <v>279</v>
      </c>
      <c r="C14" s="32">
        <v>530</v>
      </c>
      <c r="D14" s="51">
        <f t="shared" si="0"/>
        <v>190</v>
      </c>
      <c r="E14" s="77">
        <f t="shared" si="1"/>
        <v>251</v>
      </c>
      <c r="F14" s="98"/>
      <c r="G14" s="97"/>
      <c r="H14" s="98"/>
      <c r="K14" s="98"/>
      <c r="R14" s="92"/>
    </row>
    <row r="15" spans="1:18" s="93" customFormat="1" ht="30" customHeight="1" x14ac:dyDescent="0.3">
      <c r="A15" s="50" t="s">
        <v>45</v>
      </c>
      <c r="B15" s="32">
        <v>232</v>
      </c>
      <c r="C15" s="32">
        <v>205</v>
      </c>
      <c r="D15" s="51">
        <f t="shared" si="0"/>
        <v>88.4</v>
      </c>
      <c r="E15" s="77">
        <f t="shared" si="1"/>
        <v>-27</v>
      </c>
      <c r="F15" s="98"/>
      <c r="G15" s="97"/>
      <c r="H15" s="98"/>
      <c r="K15" s="98"/>
      <c r="L15" s="91"/>
      <c r="M15" s="91"/>
      <c r="R15" s="92"/>
    </row>
    <row r="16" spans="1:18" x14ac:dyDescent="0.2">
      <c r="A16" s="28"/>
      <c r="B16" s="27"/>
      <c r="C16" s="27"/>
      <c r="D16" s="28"/>
      <c r="E16" s="28"/>
      <c r="R16" s="52"/>
    </row>
    <row r="17" spans="1:18" x14ac:dyDescent="0.2">
      <c r="A17" s="28"/>
      <c r="B17" s="27"/>
      <c r="C17" s="27"/>
      <c r="D17" s="27"/>
      <c r="E17" s="27"/>
      <c r="R17" s="52"/>
    </row>
    <row r="18" spans="1:18" x14ac:dyDescent="0.2">
      <c r="R18" s="52"/>
    </row>
    <row r="19" spans="1:18" x14ac:dyDescent="0.2">
      <c r="R19" s="52"/>
    </row>
    <row r="20" spans="1:18" x14ac:dyDescent="0.2">
      <c r="R20" s="52"/>
    </row>
    <row r="21" spans="1:18" x14ac:dyDescent="0.2">
      <c r="R21" s="52"/>
    </row>
  </sheetData>
  <sortState ref="L7:M15">
    <sortCondition ref="M7:M15"/>
  </sortState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16" zoomScale="80" zoomScaleNormal="80" zoomScaleSheetLayoutView="70" workbookViewId="0">
      <selection activeCell="A35" sqref="A35"/>
    </sheetView>
  </sheetViews>
  <sheetFormatPr defaultRowHeight="12.75" x14ac:dyDescent="0.2"/>
  <cols>
    <col min="1" max="1" width="72.7109375" style="23" customWidth="1"/>
    <col min="2" max="2" width="21.42578125" style="54" customWidth="1"/>
    <col min="3" max="3" width="21" style="54" customWidth="1"/>
    <col min="4" max="4" width="10.7109375" style="23" customWidth="1"/>
    <col min="5" max="5" width="11.7109375" style="23" customWidth="1"/>
    <col min="6" max="7" width="0" style="23" hidden="1" customWidth="1"/>
    <col min="8" max="16384" width="9.140625" style="23"/>
  </cols>
  <sheetData>
    <row r="1" spans="1:10" ht="36.75" customHeight="1" x14ac:dyDescent="0.35">
      <c r="A1" s="205" t="s">
        <v>100</v>
      </c>
      <c r="B1" s="205"/>
      <c r="C1" s="205"/>
      <c r="D1" s="205"/>
      <c r="E1" s="205"/>
    </row>
    <row r="2" spans="1:10" s="53" customFormat="1" ht="33" customHeight="1" x14ac:dyDescent="0.45">
      <c r="A2" s="221" t="s">
        <v>159</v>
      </c>
      <c r="B2" s="221"/>
      <c r="C2" s="221"/>
      <c r="D2" s="221"/>
      <c r="E2" s="221"/>
      <c r="F2" s="54"/>
      <c r="G2" s="219"/>
      <c r="H2" s="219"/>
      <c r="I2" s="219"/>
      <c r="J2" s="219"/>
    </row>
    <row r="3" spans="1:10" s="53" customFormat="1" ht="20.25" customHeight="1" x14ac:dyDescent="0.2">
      <c r="A3" s="215" t="s">
        <v>0</v>
      </c>
      <c r="B3" s="220" t="s">
        <v>64</v>
      </c>
      <c r="C3" s="220" t="s">
        <v>148</v>
      </c>
      <c r="D3" s="208" t="s">
        <v>1</v>
      </c>
      <c r="E3" s="208"/>
      <c r="F3" s="54"/>
      <c r="G3" s="54"/>
      <c r="H3" s="54"/>
      <c r="I3" s="54"/>
      <c r="J3" s="54"/>
    </row>
    <row r="4" spans="1:10" s="53" customFormat="1" ht="42" customHeight="1" x14ac:dyDescent="0.2">
      <c r="A4" s="215"/>
      <c r="B4" s="220"/>
      <c r="C4" s="220"/>
      <c r="D4" s="90" t="s">
        <v>2</v>
      </c>
      <c r="E4" s="66" t="s">
        <v>67</v>
      </c>
      <c r="F4" s="54"/>
      <c r="G4" s="54"/>
      <c r="H4" s="54"/>
      <c r="I4" s="54"/>
      <c r="J4" s="54"/>
    </row>
    <row r="5" spans="1:10" s="53" customFormat="1" ht="24.75" customHeight="1" x14ac:dyDescent="0.2">
      <c r="A5" s="79" t="s">
        <v>165</v>
      </c>
      <c r="B5" s="121">
        <f>'7'!B9</f>
        <v>19155</v>
      </c>
      <c r="C5" s="121">
        <f>'7'!C9</f>
        <v>19074</v>
      </c>
      <c r="D5" s="81">
        <f>ROUND(C5/B5*100,1)</f>
        <v>99.6</v>
      </c>
      <c r="E5" s="78">
        <f>C5-B5</f>
        <v>-81</v>
      </c>
      <c r="F5" s="54"/>
      <c r="G5" s="54"/>
      <c r="H5" s="54"/>
      <c r="I5" s="54"/>
      <c r="J5" s="54"/>
    </row>
    <row r="6" spans="1:10" s="53" customFormat="1" ht="24.75" customHeight="1" x14ac:dyDescent="0.2">
      <c r="A6" s="140" t="s">
        <v>182</v>
      </c>
      <c r="B6" s="141">
        <f>'7'!F9</f>
        <v>9942</v>
      </c>
      <c r="C6" s="141">
        <f>'7'!G9</f>
        <v>9472</v>
      </c>
      <c r="D6" s="138">
        <f>ROUND(C6/B6*100,1)</f>
        <v>95.3</v>
      </c>
      <c r="E6" s="82">
        <f>C6-B6</f>
        <v>-470</v>
      </c>
      <c r="F6" s="54"/>
      <c r="G6" s="54"/>
      <c r="H6" s="54"/>
      <c r="I6" s="54"/>
      <c r="J6" s="54"/>
    </row>
    <row r="7" spans="1:10" s="53" customFormat="1" ht="39.75" customHeight="1" x14ac:dyDescent="0.2">
      <c r="A7" s="79" t="s">
        <v>166</v>
      </c>
      <c r="B7" s="80">
        <f>'7'!J9</f>
        <v>15387</v>
      </c>
      <c r="C7" s="80">
        <f>'7'!K9</f>
        <v>14660</v>
      </c>
      <c r="D7" s="81">
        <f>ROUND(C7/B7*100,1)</f>
        <v>95.3</v>
      </c>
      <c r="E7" s="78">
        <f>C7-B7</f>
        <v>-727</v>
      </c>
      <c r="F7" s="62">
        <f>B7-B8</f>
        <v>5634</v>
      </c>
      <c r="G7" s="62">
        <f>C7-C8</f>
        <v>5947</v>
      </c>
      <c r="H7" s="54"/>
      <c r="I7" s="54"/>
      <c r="J7" s="54"/>
    </row>
    <row r="8" spans="1:10" s="53" customFormat="1" ht="28.5" customHeight="1" x14ac:dyDescent="0.2">
      <c r="A8" s="79" t="s">
        <v>167</v>
      </c>
      <c r="B8" s="80">
        <f>'7'!N9</f>
        <v>9753</v>
      </c>
      <c r="C8" s="80">
        <f>'7'!O9</f>
        <v>8713</v>
      </c>
      <c r="D8" s="81">
        <f>ROUND(C8/B8*100,1)</f>
        <v>89.3</v>
      </c>
      <c r="E8" s="78">
        <f>C8-B8</f>
        <v>-1040</v>
      </c>
      <c r="F8" s="63"/>
      <c r="G8" s="64"/>
      <c r="H8" s="54"/>
      <c r="I8" s="54"/>
      <c r="J8" s="54"/>
    </row>
    <row r="9" spans="1:10" s="54" customFormat="1" ht="39.75" customHeight="1" x14ac:dyDescent="0.2">
      <c r="A9" s="79" t="s">
        <v>168</v>
      </c>
      <c r="B9" s="142">
        <f>B8/'6'!B7*100</f>
        <v>63.384675375316824</v>
      </c>
      <c r="C9" s="142">
        <f>C8/'6'!C7*100</f>
        <v>59.433833560709417</v>
      </c>
      <c r="D9" s="208" t="s">
        <v>161</v>
      </c>
      <c r="E9" s="208"/>
      <c r="F9" s="63"/>
      <c r="G9" s="64"/>
      <c r="I9" s="101"/>
    </row>
    <row r="10" spans="1:10" s="53" customFormat="1" ht="42" customHeight="1" x14ac:dyDescent="0.2">
      <c r="A10" s="143" t="s">
        <v>169</v>
      </c>
      <c r="B10" s="80">
        <v>5232</v>
      </c>
      <c r="C10" s="80">
        <v>5487</v>
      </c>
      <c r="D10" s="81">
        <f>ROUND(C10/B10*100,1)</f>
        <v>104.9</v>
      </c>
      <c r="E10" s="84">
        <f>C10-B10</f>
        <v>255</v>
      </c>
      <c r="F10" s="54"/>
      <c r="G10" s="54"/>
      <c r="H10" s="54"/>
      <c r="I10" s="54"/>
      <c r="J10" s="54"/>
    </row>
    <row r="11" spans="1:10" s="139" customFormat="1" ht="43.5" customHeight="1" x14ac:dyDescent="0.2">
      <c r="A11" s="144" t="s">
        <v>170</v>
      </c>
      <c r="B11" s="121">
        <v>22</v>
      </c>
      <c r="C11" s="121">
        <v>30</v>
      </c>
      <c r="D11" s="81">
        <f>ROUND(C11/B11*100,1)</f>
        <v>136.4</v>
      </c>
      <c r="E11" s="78">
        <f>C11-B11</f>
        <v>8</v>
      </c>
    </row>
    <row r="12" spans="1:10" s="139" customFormat="1" ht="43.5" customHeight="1" x14ac:dyDescent="0.2">
      <c r="A12" s="140" t="s">
        <v>171</v>
      </c>
      <c r="B12" s="80">
        <v>310</v>
      </c>
      <c r="C12" s="80">
        <v>265</v>
      </c>
      <c r="D12" s="81">
        <f>ROUND(C12/B12*100,1)</f>
        <v>85.5</v>
      </c>
      <c r="E12" s="78">
        <f>C12-B12</f>
        <v>-45</v>
      </c>
    </row>
    <row r="13" spans="1:10" s="147" customFormat="1" ht="21.75" customHeight="1" x14ac:dyDescent="0.25">
      <c r="A13" s="148" t="s">
        <v>172</v>
      </c>
      <c r="B13" s="146">
        <v>29.4</v>
      </c>
      <c r="C13" s="146">
        <v>31.178567683757997</v>
      </c>
      <c r="D13" s="218" t="s">
        <v>160</v>
      </c>
      <c r="E13" s="218"/>
    </row>
    <row r="14" spans="1:10" s="53" customFormat="1" ht="29.25" customHeight="1" x14ac:dyDescent="0.2">
      <c r="A14" s="79" t="s">
        <v>173</v>
      </c>
      <c r="B14" s="80">
        <f>'7'!U9</f>
        <v>1015</v>
      </c>
      <c r="C14" s="80">
        <f>'7'!V9</f>
        <v>1943</v>
      </c>
      <c r="D14" s="81">
        <f t="shared" ref="D14:D22" si="0">ROUND(C14/B14*100,1)</f>
        <v>191.4</v>
      </c>
      <c r="E14" s="78">
        <f>C14-B14</f>
        <v>928</v>
      </c>
      <c r="F14" s="54"/>
      <c r="G14" s="54"/>
      <c r="H14" s="54"/>
      <c r="I14" s="54"/>
      <c r="J14" s="54"/>
    </row>
    <row r="15" spans="1:10" s="54" customFormat="1" ht="24.75" customHeight="1" x14ac:dyDescent="0.2">
      <c r="A15" s="79" t="s">
        <v>174</v>
      </c>
      <c r="B15" s="80">
        <v>14</v>
      </c>
      <c r="C15" s="80">
        <v>556</v>
      </c>
      <c r="D15" s="81" t="s">
        <v>162</v>
      </c>
      <c r="E15" s="78">
        <f>C15-B15</f>
        <v>542</v>
      </c>
    </row>
    <row r="16" spans="1:10" s="54" customFormat="1" ht="30" customHeight="1" x14ac:dyDescent="0.2">
      <c r="A16" s="79" t="s">
        <v>175</v>
      </c>
      <c r="B16" s="80">
        <v>32</v>
      </c>
      <c r="C16" s="80">
        <v>87</v>
      </c>
      <c r="D16" s="81">
        <f t="shared" si="0"/>
        <v>271.89999999999998</v>
      </c>
      <c r="E16" s="78">
        <f t="shared" ref="E16:E22" si="1">C16-B16</f>
        <v>55</v>
      </c>
    </row>
    <row r="17" spans="1:10" s="53" customFormat="1" ht="40.5" customHeight="1" x14ac:dyDescent="0.2">
      <c r="A17" s="79" t="s">
        <v>176</v>
      </c>
      <c r="B17" s="80">
        <f>'7'!AK9</f>
        <v>1953</v>
      </c>
      <c r="C17" s="80">
        <f>'7'!AL9</f>
        <v>2192</v>
      </c>
      <c r="D17" s="81">
        <f t="shared" si="0"/>
        <v>112.2</v>
      </c>
      <c r="E17" s="78">
        <f t="shared" si="1"/>
        <v>239</v>
      </c>
      <c r="F17" s="54"/>
      <c r="G17" s="54"/>
      <c r="H17" s="54"/>
      <c r="I17" s="54"/>
      <c r="J17" s="54"/>
    </row>
    <row r="18" spans="1:10" s="54" customFormat="1" ht="40.5" customHeight="1" x14ac:dyDescent="0.2">
      <c r="A18" s="79" t="s">
        <v>177</v>
      </c>
      <c r="B18" s="154">
        <f>'7'!Y9</f>
        <v>55830</v>
      </c>
      <c r="C18" s="154">
        <f>'7'!Z9</f>
        <v>55525</v>
      </c>
      <c r="D18" s="81">
        <f t="shared" si="0"/>
        <v>99.5</v>
      </c>
      <c r="E18" s="78">
        <f t="shared" si="1"/>
        <v>-305</v>
      </c>
    </row>
    <row r="19" spans="1:10" s="54" customFormat="1" ht="25.5" customHeight="1" x14ac:dyDescent="0.2">
      <c r="A19" s="79" t="s">
        <v>178</v>
      </c>
      <c r="B19" s="80">
        <v>16709</v>
      </c>
      <c r="C19" s="80">
        <v>17058</v>
      </c>
      <c r="D19" s="81">
        <f t="shared" si="0"/>
        <v>102.1</v>
      </c>
      <c r="E19" s="78">
        <f t="shared" si="1"/>
        <v>349</v>
      </c>
    </row>
    <row r="20" spans="1:10" s="53" customFormat="1" ht="37.5" customHeight="1" x14ac:dyDescent="0.2">
      <c r="A20" s="79" t="s">
        <v>179</v>
      </c>
      <c r="B20" s="80">
        <f>'7'!AO9</f>
        <v>5217</v>
      </c>
      <c r="C20" s="80">
        <f>'7'!AP9</f>
        <v>5187</v>
      </c>
      <c r="D20" s="81">
        <f t="shared" si="0"/>
        <v>99.4</v>
      </c>
      <c r="E20" s="78">
        <f t="shared" si="1"/>
        <v>-30</v>
      </c>
      <c r="F20" s="65"/>
      <c r="G20" s="54"/>
      <c r="H20" s="54"/>
      <c r="I20" s="54"/>
      <c r="J20" s="54"/>
    </row>
    <row r="21" spans="1:10" s="53" customFormat="1" ht="28.5" customHeight="1" x14ac:dyDescent="0.2">
      <c r="A21" s="79" t="s">
        <v>180</v>
      </c>
      <c r="B21" s="121">
        <f>'7'!AS9</f>
        <v>26895</v>
      </c>
      <c r="C21" s="121">
        <f>'7'!AT9</f>
        <v>26794</v>
      </c>
      <c r="D21" s="81">
        <f t="shared" si="0"/>
        <v>99.6</v>
      </c>
      <c r="E21" s="78">
        <f t="shared" si="1"/>
        <v>-101</v>
      </c>
      <c r="F21" s="65"/>
      <c r="G21" s="54"/>
      <c r="H21" s="54"/>
      <c r="I21" s="54"/>
      <c r="J21" s="54"/>
    </row>
    <row r="22" spans="1:10" s="54" customFormat="1" ht="24" customHeight="1" x14ac:dyDescent="0.2">
      <c r="A22" s="140" t="s">
        <v>181</v>
      </c>
      <c r="B22" s="141">
        <v>25855</v>
      </c>
      <c r="C22" s="141">
        <v>25582</v>
      </c>
      <c r="D22" s="145">
        <f t="shared" si="0"/>
        <v>98.9</v>
      </c>
      <c r="E22" s="82">
        <f t="shared" si="1"/>
        <v>-273</v>
      </c>
      <c r="F22" s="65"/>
    </row>
    <row r="23" spans="1:10" s="53" customFormat="1" ht="9" customHeight="1" x14ac:dyDescent="0.2">
      <c r="A23" s="209" t="s">
        <v>63</v>
      </c>
      <c r="B23" s="210"/>
      <c r="C23" s="210"/>
      <c r="D23" s="210"/>
      <c r="E23" s="211"/>
      <c r="F23" s="54"/>
      <c r="G23" s="54"/>
      <c r="H23" s="54"/>
      <c r="I23" s="54"/>
      <c r="J23" s="54"/>
    </row>
    <row r="24" spans="1:10" s="53" customFormat="1" ht="27" customHeight="1" x14ac:dyDescent="0.2">
      <c r="A24" s="212"/>
      <c r="B24" s="213"/>
      <c r="C24" s="213"/>
      <c r="D24" s="213"/>
      <c r="E24" s="214"/>
      <c r="F24" s="54"/>
      <c r="G24" s="54"/>
      <c r="H24" s="54"/>
      <c r="I24" s="54"/>
      <c r="J24" s="54"/>
    </row>
    <row r="25" spans="1:10" s="53" customFormat="1" ht="15.75" customHeight="1" x14ac:dyDescent="0.2">
      <c r="A25" s="215" t="s">
        <v>0</v>
      </c>
      <c r="B25" s="215" t="s">
        <v>163</v>
      </c>
      <c r="C25" s="215" t="s">
        <v>164</v>
      </c>
      <c r="D25" s="216" t="s">
        <v>1</v>
      </c>
      <c r="E25" s="217"/>
      <c r="F25" s="54"/>
      <c r="G25" s="54"/>
      <c r="H25" s="54"/>
      <c r="I25" s="54"/>
      <c r="J25" s="54"/>
    </row>
    <row r="26" spans="1:10" s="53" customFormat="1" ht="39.75" customHeight="1" x14ac:dyDescent="0.2">
      <c r="A26" s="215"/>
      <c r="B26" s="215"/>
      <c r="C26" s="215"/>
      <c r="D26" s="83" t="s">
        <v>2</v>
      </c>
      <c r="E26" s="133" t="s">
        <v>68</v>
      </c>
      <c r="F26" s="54"/>
      <c r="G26" s="54"/>
      <c r="H26" s="54"/>
      <c r="I26" s="54"/>
      <c r="J26" s="54"/>
    </row>
    <row r="27" spans="1:10" s="53" customFormat="1" ht="24" customHeight="1" x14ac:dyDescent="0.2">
      <c r="A27" s="79" t="s">
        <v>183</v>
      </c>
      <c r="B27" s="80">
        <v>8047</v>
      </c>
      <c r="C27" s="80">
        <v>7908</v>
      </c>
      <c r="D27" s="81">
        <f t="shared" ref="D27:D32" si="2">ROUND(C27/B27*100,1)</f>
        <v>98.3</v>
      </c>
      <c r="E27" s="84">
        <f t="shared" ref="E27:E32" si="3">C27-B27</f>
        <v>-139</v>
      </c>
      <c r="F27" s="54"/>
      <c r="G27" s="54"/>
      <c r="H27" s="54"/>
      <c r="I27" s="54"/>
      <c r="J27" s="54"/>
    </row>
    <row r="28" spans="1:10" s="53" customFormat="1" ht="24" customHeight="1" x14ac:dyDescent="0.2">
      <c r="A28" s="79" t="s">
        <v>184</v>
      </c>
      <c r="B28" s="80">
        <v>6787</v>
      </c>
      <c r="C28" s="80">
        <v>6854</v>
      </c>
      <c r="D28" s="81">
        <f t="shared" si="2"/>
        <v>101</v>
      </c>
      <c r="E28" s="78">
        <f t="shared" si="3"/>
        <v>67</v>
      </c>
      <c r="F28" s="54"/>
      <c r="G28" s="54"/>
      <c r="H28" s="54"/>
      <c r="I28" s="54"/>
      <c r="J28" s="54"/>
    </row>
    <row r="29" spans="1:10" s="54" customFormat="1" ht="39" customHeight="1" x14ac:dyDescent="0.2">
      <c r="A29" s="79" t="s">
        <v>185</v>
      </c>
      <c r="B29" s="154">
        <f>'7'!BE9</f>
        <v>2219</v>
      </c>
      <c r="C29" s="154">
        <f>'7'!BF9</f>
        <v>2852</v>
      </c>
      <c r="D29" s="81">
        <f t="shared" si="2"/>
        <v>128.5</v>
      </c>
      <c r="E29" s="87">
        <f t="shared" si="3"/>
        <v>633</v>
      </c>
      <c r="F29" s="65"/>
    </row>
    <row r="30" spans="1:10" s="54" customFormat="1" ht="26.25" customHeight="1" x14ac:dyDescent="0.2">
      <c r="A30" s="85" t="s">
        <v>186</v>
      </c>
      <c r="B30" s="113">
        <f>'7'!BH9</f>
        <v>2784</v>
      </c>
      <c r="C30" s="113">
        <f>'7'!BI9</f>
        <v>2099</v>
      </c>
      <c r="D30" s="81">
        <f t="shared" si="2"/>
        <v>75.400000000000006</v>
      </c>
      <c r="E30" s="86">
        <f t="shared" si="3"/>
        <v>-685</v>
      </c>
      <c r="J30" s="61"/>
    </row>
    <row r="31" spans="1:10" s="54" customFormat="1" ht="39" customHeight="1" x14ac:dyDescent="0.2">
      <c r="A31" s="85" t="s">
        <v>187</v>
      </c>
      <c r="B31" s="113" t="s">
        <v>95</v>
      </c>
      <c r="C31" s="113">
        <f>'7'!BL9</f>
        <v>389</v>
      </c>
      <c r="D31" s="81" t="s">
        <v>95</v>
      </c>
      <c r="E31" s="86" t="s">
        <v>95</v>
      </c>
      <c r="J31" s="61"/>
    </row>
    <row r="32" spans="1:10" s="54" customFormat="1" ht="27" customHeight="1" x14ac:dyDescent="0.2">
      <c r="A32" s="89" t="s">
        <v>188</v>
      </c>
      <c r="B32" s="113">
        <f>'7'!BM9</f>
        <v>5120.6499999999996</v>
      </c>
      <c r="C32" s="113">
        <f>'7'!BN9</f>
        <v>5890</v>
      </c>
      <c r="D32" s="88">
        <f t="shared" si="2"/>
        <v>115</v>
      </c>
      <c r="E32" s="80">
        <f t="shared" si="3"/>
        <v>769.35000000000036</v>
      </c>
      <c r="J32" s="61"/>
    </row>
    <row r="33" spans="1:10" s="53" customFormat="1" ht="27" customHeight="1" x14ac:dyDescent="0.2">
      <c r="A33" s="79" t="s">
        <v>189</v>
      </c>
      <c r="B33" s="80">
        <v>3</v>
      </c>
      <c r="C33" s="80">
        <v>4</v>
      </c>
      <c r="D33" s="206">
        <f>C33-B33</f>
        <v>1</v>
      </c>
      <c r="E33" s="207"/>
      <c r="F33" s="54"/>
      <c r="G33" s="54"/>
      <c r="H33" s="54"/>
      <c r="I33" s="54"/>
      <c r="J33" s="54"/>
    </row>
    <row r="34" spans="1:10" ht="18" customHeight="1" x14ac:dyDescent="0.2">
      <c r="A34" s="153"/>
      <c r="B34" s="153"/>
      <c r="C34" s="153"/>
      <c r="D34" s="153"/>
      <c r="E34" s="153"/>
    </row>
    <row r="35" spans="1:10" ht="18.75" x14ac:dyDescent="0.3">
      <c r="B35" s="99"/>
    </row>
  </sheetData>
  <mergeCells count="15">
    <mergeCell ref="G2:J2"/>
    <mergeCell ref="A3:A4"/>
    <mergeCell ref="B3:B4"/>
    <mergeCell ref="C3:C4"/>
    <mergeCell ref="D3:E3"/>
    <mergeCell ref="A2:E2"/>
    <mergeCell ref="A1:E1"/>
    <mergeCell ref="D33:E33"/>
    <mergeCell ref="D9:E9"/>
    <mergeCell ref="A23:E24"/>
    <mergeCell ref="A25:A26"/>
    <mergeCell ref="B25:B26"/>
    <mergeCell ref="C25:C26"/>
    <mergeCell ref="D25:E25"/>
    <mergeCell ref="D13:E13"/>
  </mergeCells>
  <printOptions horizontalCentered="1"/>
  <pageMargins left="0.19685039370078741" right="0" top="0.39370078740157483" bottom="0" header="0" footer="0"/>
  <pageSetup paperSize="9" scale="7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BP137"/>
  <sheetViews>
    <sheetView tabSelected="1" zoomScaleNormal="100" zoomScaleSheetLayoutView="78" workbookViewId="0">
      <selection activeCell="L17" sqref="L17"/>
    </sheetView>
  </sheetViews>
  <sheetFormatPr defaultRowHeight="12.75" x14ac:dyDescent="0.2"/>
  <cols>
    <col min="1" max="1" width="24.5703125" style="57" customWidth="1"/>
    <col min="2" max="3" width="8.85546875" style="57" customWidth="1"/>
    <col min="4" max="4" width="6" style="57" customWidth="1"/>
    <col min="5" max="5" width="8.140625" style="57" customWidth="1"/>
    <col min="6" max="6" width="8.85546875" style="57" customWidth="1"/>
    <col min="7" max="7" width="8.28515625" style="57" customWidth="1"/>
    <col min="8" max="8" width="7" style="57" customWidth="1"/>
    <col min="9" max="9" width="8.140625" style="57" customWidth="1"/>
    <col min="10" max="10" width="8.7109375" style="57" customWidth="1"/>
    <col min="11" max="11" width="8.85546875" style="57" customWidth="1"/>
    <col min="12" max="12" width="7.42578125" style="57" customWidth="1"/>
    <col min="13" max="13" width="7" style="57" customWidth="1"/>
    <col min="14" max="14" width="8.28515625" style="57" customWidth="1"/>
    <col min="15" max="15" width="8" style="57" customWidth="1"/>
    <col min="16" max="16" width="7.42578125" style="57" customWidth="1"/>
    <col min="17" max="17" width="6.140625" style="57" customWidth="1"/>
    <col min="18" max="19" width="7" style="57" customWidth="1"/>
    <col min="20" max="20" width="7.140625" style="57" customWidth="1"/>
    <col min="21" max="21" width="7.85546875" style="57" customWidth="1"/>
    <col min="22" max="22" width="7.5703125" style="57" customWidth="1"/>
    <col min="23" max="24" width="7.85546875" style="57" customWidth="1"/>
    <col min="25" max="25" width="10.28515625" style="57" customWidth="1"/>
    <col min="26" max="26" width="10" style="57" customWidth="1"/>
    <col min="27" max="27" width="6.42578125" style="57" customWidth="1"/>
    <col min="28" max="28" width="8.42578125" style="57" customWidth="1"/>
    <col min="29" max="29" width="8.5703125" style="57" customWidth="1"/>
    <col min="30" max="30" width="8.7109375" style="57" customWidth="1"/>
    <col min="31" max="31" width="6.28515625" style="57" customWidth="1"/>
    <col min="32" max="33" width="8.28515625" style="57" customWidth="1"/>
    <col min="34" max="34" width="8.7109375" style="57" customWidth="1"/>
    <col min="35" max="35" width="6.7109375" style="57" customWidth="1"/>
    <col min="36" max="36" width="8.42578125" style="57" customWidth="1"/>
    <col min="37" max="37" width="8" style="57" customWidth="1"/>
    <col min="38" max="38" width="8.42578125" style="57" customWidth="1"/>
    <col min="39" max="39" width="9.140625" style="57" customWidth="1"/>
    <col min="40" max="40" width="6.85546875" style="57" customWidth="1"/>
    <col min="41" max="44" width="7.140625" style="57" customWidth="1"/>
    <col min="45" max="45" width="8.7109375" style="57" customWidth="1"/>
    <col min="46" max="46" width="8.28515625" style="57" customWidth="1"/>
    <col min="47" max="47" width="6.7109375" style="57" customWidth="1"/>
    <col min="48" max="48" width="7.42578125" style="57" customWidth="1"/>
    <col min="49" max="49" width="8.42578125" style="57" customWidth="1"/>
    <col min="50" max="50" width="9" style="57" customWidth="1"/>
    <col min="51" max="51" width="6" style="57" customWidth="1"/>
    <col min="52" max="52" width="8" style="57" customWidth="1"/>
    <col min="53" max="53" width="8.7109375" style="57" customWidth="1"/>
    <col min="54" max="54" width="9" style="57" customWidth="1"/>
    <col min="55" max="55" width="6.42578125" style="57" customWidth="1"/>
    <col min="56" max="56" width="7.85546875" style="57" customWidth="1"/>
    <col min="57" max="58" width="7.140625" style="57" customWidth="1"/>
    <col min="59" max="59" width="7.140625" style="149" customWidth="1"/>
    <col min="60" max="63" width="9.140625" style="57"/>
    <col min="64" max="64" width="9.140625" style="100"/>
    <col min="65" max="66" width="10.7109375" style="57" customWidth="1"/>
    <col min="67" max="67" width="8.42578125" style="57" customWidth="1"/>
    <col min="68" max="68" width="8.5703125" style="57" customWidth="1"/>
    <col min="69" max="16384" width="9.140625" style="1"/>
  </cols>
  <sheetData>
    <row r="1" spans="1:68" s="57" customFormat="1" ht="21.75" customHeight="1" x14ac:dyDescent="0.35">
      <c r="A1" s="258" t="s">
        <v>89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8"/>
      <c r="AP1" s="108"/>
      <c r="AQ1" s="108"/>
      <c r="AR1" s="108"/>
      <c r="AS1" s="108"/>
      <c r="AT1" s="108"/>
      <c r="AU1" s="108"/>
      <c r="AW1" s="109"/>
      <c r="AY1" s="109"/>
      <c r="AZ1" s="109"/>
      <c r="BB1" s="110"/>
      <c r="BG1" s="110"/>
      <c r="BL1" s="100"/>
    </row>
    <row r="2" spans="1:68" s="57" customFormat="1" ht="21.75" customHeight="1" x14ac:dyDescent="0.35">
      <c r="A2" s="259" t="s">
        <v>152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0"/>
      <c r="AP2" s="112"/>
      <c r="AQ2" s="110" t="s">
        <v>3</v>
      </c>
      <c r="AR2" s="112"/>
      <c r="AS2" s="112"/>
      <c r="AU2" s="112"/>
      <c r="AV2" s="112"/>
      <c r="AW2" s="55"/>
      <c r="AX2" s="55"/>
      <c r="AY2" s="55"/>
      <c r="AZ2" s="55"/>
      <c r="BA2" s="55"/>
      <c r="BB2" s="110"/>
      <c r="BE2" s="110"/>
      <c r="BG2" s="149"/>
      <c r="BL2" s="100"/>
    </row>
    <row r="3" spans="1:68" ht="17.25" customHeight="1" x14ac:dyDescent="0.2">
      <c r="A3" s="260" t="s">
        <v>88</v>
      </c>
      <c r="B3" s="243" t="s">
        <v>93</v>
      </c>
      <c r="C3" s="243"/>
      <c r="D3" s="243"/>
      <c r="E3" s="243"/>
      <c r="F3" s="243" t="s">
        <v>98</v>
      </c>
      <c r="G3" s="264"/>
      <c r="H3" s="264"/>
      <c r="I3" s="264"/>
      <c r="J3" s="237" t="s">
        <v>4</v>
      </c>
      <c r="K3" s="238"/>
      <c r="L3" s="238"/>
      <c r="M3" s="247"/>
      <c r="N3" s="237" t="s">
        <v>58</v>
      </c>
      <c r="O3" s="238"/>
      <c r="P3" s="238"/>
      <c r="Q3" s="247"/>
      <c r="R3" s="237" t="s">
        <v>91</v>
      </c>
      <c r="S3" s="238"/>
      <c r="T3" s="247"/>
      <c r="U3" s="237" t="s">
        <v>5</v>
      </c>
      <c r="V3" s="238"/>
      <c r="W3" s="238"/>
      <c r="X3" s="247"/>
      <c r="Y3" s="237" t="s">
        <v>96</v>
      </c>
      <c r="Z3" s="238"/>
      <c r="AA3" s="238"/>
      <c r="AB3" s="247"/>
      <c r="AC3" s="244" t="s">
        <v>59</v>
      </c>
      <c r="AD3" s="245"/>
      <c r="AE3" s="245"/>
      <c r="AF3" s="245"/>
      <c r="AG3" s="245"/>
      <c r="AH3" s="245"/>
      <c r="AI3" s="245"/>
      <c r="AJ3" s="246"/>
      <c r="AK3" s="237" t="s">
        <v>6</v>
      </c>
      <c r="AL3" s="238"/>
      <c r="AM3" s="238"/>
      <c r="AN3" s="247"/>
      <c r="AO3" s="252" t="s">
        <v>7</v>
      </c>
      <c r="AP3" s="252"/>
      <c r="AQ3" s="252"/>
      <c r="AR3" s="252"/>
      <c r="AS3" s="243" t="s">
        <v>8</v>
      </c>
      <c r="AT3" s="243"/>
      <c r="AU3" s="243"/>
      <c r="AV3" s="243"/>
      <c r="AW3" s="237" t="s">
        <v>9</v>
      </c>
      <c r="AX3" s="238"/>
      <c r="AY3" s="238"/>
      <c r="AZ3" s="247"/>
      <c r="BA3" s="243" t="s">
        <v>10</v>
      </c>
      <c r="BB3" s="243"/>
      <c r="BC3" s="243"/>
      <c r="BD3" s="243"/>
      <c r="BE3" s="222" t="s">
        <v>158</v>
      </c>
      <c r="BF3" s="223"/>
      <c r="BG3" s="224"/>
      <c r="BH3" s="237" t="s">
        <v>69</v>
      </c>
      <c r="BI3" s="238"/>
      <c r="BJ3" s="238"/>
      <c r="BK3" s="238"/>
      <c r="BL3" s="239"/>
      <c r="BM3" s="243" t="s">
        <v>70</v>
      </c>
      <c r="BN3" s="243"/>
      <c r="BO3" s="243"/>
      <c r="BP3" s="243"/>
    </row>
    <row r="4" spans="1:68" ht="38.25" customHeight="1" x14ac:dyDescent="0.2">
      <c r="A4" s="261"/>
      <c r="B4" s="243"/>
      <c r="C4" s="243"/>
      <c r="D4" s="243"/>
      <c r="E4" s="243"/>
      <c r="F4" s="249" t="s">
        <v>99</v>
      </c>
      <c r="G4" s="265"/>
      <c r="H4" s="265"/>
      <c r="I4" s="266"/>
      <c r="J4" s="249"/>
      <c r="K4" s="250"/>
      <c r="L4" s="250"/>
      <c r="M4" s="251"/>
      <c r="N4" s="249"/>
      <c r="O4" s="250"/>
      <c r="P4" s="250"/>
      <c r="Q4" s="251"/>
      <c r="R4" s="249"/>
      <c r="S4" s="250"/>
      <c r="T4" s="251"/>
      <c r="U4" s="249"/>
      <c r="V4" s="250"/>
      <c r="W4" s="250"/>
      <c r="X4" s="251"/>
      <c r="Y4" s="249"/>
      <c r="Z4" s="250"/>
      <c r="AA4" s="250"/>
      <c r="AB4" s="251"/>
      <c r="AC4" s="246" t="s">
        <v>97</v>
      </c>
      <c r="AD4" s="243"/>
      <c r="AE4" s="243"/>
      <c r="AF4" s="243"/>
      <c r="AG4" s="237" t="s">
        <v>60</v>
      </c>
      <c r="AH4" s="238"/>
      <c r="AI4" s="238"/>
      <c r="AJ4" s="247"/>
      <c r="AK4" s="249"/>
      <c r="AL4" s="250"/>
      <c r="AM4" s="250"/>
      <c r="AN4" s="251"/>
      <c r="AO4" s="252"/>
      <c r="AP4" s="252"/>
      <c r="AQ4" s="252"/>
      <c r="AR4" s="252"/>
      <c r="AS4" s="243"/>
      <c r="AT4" s="243"/>
      <c r="AU4" s="243"/>
      <c r="AV4" s="243"/>
      <c r="AW4" s="249"/>
      <c r="AX4" s="250"/>
      <c r="AY4" s="250"/>
      <c r="AZ4" s="251"/>
      <c r="BA4" s="243"/>
      <c r="BB4" s="243"/>
      <c r="BC4" s="243"/>
      <c r="BD4" s="243"/>
      <c r="BE4" s="225"/>
      <c r="BF4" s="226"/>
      <c r="BG4" s="227"/>
      <c r="BH4" s="240"/>
      <c r="BI4" s="241"/>
      <c r="BJ4" s="241"/>
      <c r="BK4" s="241"/>
      <c r="BL4" s="242"/>
      <c r="BM4" s="243"/>
      <c r="BN4" s="243"/>
      <c r="BO4" s="243"/>
      <c r="BP4" s="243"/>
    </row>
    <row r="5" spans="1:68" ht="33" customHeight="1" x14ac:dyDescent="0.2">
      <c r="A5" s="261"/>
      <c r="B5" s="263"/>
      <c r="C5" s="263"/>
      <c r="D5" s="263"/>
      <c r="E5" s="263"/>
      <c r="F5" s="267"/>
      <c r="G5" s="268"/>
      <c r="H5" s="268"/>
      <c r="I5" s="242"/>
      <c r="J5" s="240"/>
      <c r="K5" s="241"/>
      <c r="L5" s="241"/>
      <c r="M5" s="248"/>
      <c r="N5" s="240"/>
      <c r="O5" s="241"/>
      <c r="P5" s="241"/>
      <c r="Q5" s="248"/>
      <c r="R5" s="240"/>
      <c r="S5" s="241"/>
      <c r="T5" s="248"/>
      <c r="U5" s="240"/>
      <c r="V5" s="241"/>
      <c r="W5" s="241"/>
      <c r="X5" s="248"/>
      <c r="Y5" s="240"/>
      <c r="Z5" s="241"/>
      <c r="AA5" s="241"/>
      <c r="AB5" s="248"/>
      <c r="AC5" s="246"/>
      <c r="AD5" s="243"/>
      <c r="AE5" s="243"/>
      <c r="AF5" s="243"/>
      <c r="AG5" s="240"/>
      <c r="AH5" s="241"/>
      <c r="AI5" s="241"/>
      <c r="AJ5" s="248"/>
      <c r="AK5" s="240"/>
      <c r="AL5" s="241"/>
      <c r="AM5" s="241"/>
      <c r="AN5" s="248"/>
      <c r="AO5" s="252"/>
      <c r="AP5" s="252"/>
      <c r="AQ5" s="252"/>
      <c r="AR5" s="252"/>
      <c r="AS5" s="243"/>
      <c r="AT5" s="243"/>
      <c r="AU5" s="243"/>
      <c r="AV5" s="243"/>
      <c r="AW5" s="240"/>
      <c r="AX5" s="241"/>
      <c r="AY5" s="241"/>
      <c r="AZ5" s="248"/>
      <c r="BA5" s="243"/>
      <c r="BB5" s="243"/>
      <c r="BC5" s="243"/>
      <c r="BD5" s="243"/>
      <c r="BE5" s="228"/>
      <c r="BF5" s="229"/>
      <c r="BG5" s="230"/>
      <c r="BH5" s="244" t="s">
        <v>71</v>
      </c>
      <c r="BI5" s="245"/>
      <c r="BJ5" s="245"/>
      <c r="BK5" s="246"/>
      <c r="BL5" s="114" t="s">
        <v>92</v>
      </c>
      <c r="BM5" s="243"/>
      <c r="BN5" s="243"/>
      <c r="BO5" s="243"/>
      <c r="BP5" s="243"/>
    </row>
    <row r="6" spans="1:68" ht="35.25" customHeight="1" x14ac:dyDescent="0.2">
      <c r="A6" s="261"/>
      <c r="B6" s="234">
        <v>2018</v>
      </c>
      <c r="C6" s="235">
        <v>2019</v>
      </c>
      <c r="D6" s="231" t="s">
        <v>11</v>
      </c>
      <c r="E6" s="231"/>
      <c r="F6" s="234">
        <v>2018</v>
      </c>
      <c r="G6" s="235">
        <v>2019</v>
      </c>
      <c r="H6" s="231" t="s">
        <v>11</v>
      </c>
      <c r="I6" s="231"/>
      <c r="J6" s="234">
        <v>2018</v>
      </c>
      <c r="K6" s="235">
        <v>2019</v>
      </c>
      <c r="L6" s="256" t="s">
        <v>11</v>
      </c>
      <c r="M6" s="257"/>
      <c r="N6" s="234">
        <v>2018</v>
      </c>
      <c r="O6" s="235">
        <v>2019</v>
      </c>
      <c r="P6" s="231" t="s">
        <v>11</v>
      </c>
      <c r="Q6" s="231"/>
      <c r="R6" s="234">
        <v>2018</v>
      </c>
      <c r="S6" s="235">
        <v>2019</v>
      </c>
      <c r="T6" s="254" t="s">
        <v>94</v>
      </c>
      <c r="U6" s="234">
        <v>2018</v>
      </c>
      <c r="V6" s="235">
        <v>2019</v>
      </c>
      <c r="W6" s="253" t="s">
        <v>11</v>
      </c>
      <c r="X6" s="253"/>
      <c r="Y6" s="234">
        <v>2018</v>
      </c>
      <c r="Z6" s="235">
        <v>2019</v>
      </c>
      <c r="AA6" s="231" t="s">
        <v>11</v>
      </c>
      <c r="AB6" s="231"/>
      <c r="AC6" s="234">
        <v>2018</v>
      </c>
      <c r="AD6" s="235">
        <v>2019</v>
      </c>
      <c r="AE6" s="231" t="s">
        <v>11</v>
      </c>
      <c r="AF6" s="231"/>
      <c r="AG6" s="234">
        <v>2018</v>
      </c>
      <c r="AH6" s="235">
        <v>2019</v>
      </c>
      <c r="AI6" s="231" t="s">
        <v>11</v>
      </c>
      <c r="AJ6" s="231"/>
      <c r="AK6" s="234">
        <v>2018</v>
      </c>
      <c r="AL6" s="235">
        <v>2019</v>
      </c>
      <c r="AM6" s="231" t="s">
        <v>11</v>
      </c>
      <c r="AN6" s="231"/>
      <c r="AO6" s="234">
        <v>2018</v>
      </c>
      <c r="AP6" s="235">
        <v>2019</v>
      </c>
      <c r="AQ6" s="231" t="s">
        <v>11</v>
      </c>
      <c r="AR6" s="231"/>
      <c r="AS6" s="231" t="s">
        <v>12</v>
      </c>
      <c r="AT6" s="231"/>
      <c r="AU6" s="231" t="s">
        <v>11</v>
      </c>
      <c r="AV6" s="231"/>
      <c r="AW6" s="234">
        <v>2018</v>
      </c>
      <c r="AX6" s="235">
        <v>2019</v>
      </c>
      <c r="AY6" s="231" t="s">
        <v>11</v>
      </c>
      <c r="AZ6" s="231"/>
      <c r="BA6" s="234">
        <v>2018</v>
      </c>
      <c r="BB6" s="235">
        <v>2019</v>
      </c>
      <c r="BC6" s="231" t="s">
        <v>11</v>
      </c>
      <c r="BD6" s="231"/>
      <c r="BE6" s="234">
        <v>2018</v>
      </c>
      <c r="BF6" s="235">
        <v>2019</v>
      </c>
      <c r="BG6" s="269" t="s">
        <v>2</v>
      </c>
      <c r="BH6" s="234">
        <v>2018</v>
      </c>
      <c r="BI6" s="235">
        <v>2019</v>
      </c>
      <c r="BJ6" s="231" t="s">
        <v>11</v>
      </c>
      <c r="BK6" s="231"/>
      <c r="BL6" s="232">
        <v>2019</v>
      </c>
      <c r="BM6" s="234">
        <v>2018</v>
      </c>
      <c r="BN6" s="235">
        <v>2019</v>
      </c>
      <c r="BO6" s="231" t="s">
        <v>11</v>
      </c>
      <c r="BP6" s="231"/>
    </row>
    <row r="7" spans="1:68" s="3" customFormat="1" ht="18.75" customHeight="1" x14ac:dyDescent="0.2">
      <c r="A7" s="262"/>
      <c r="B7" s="234"/>
      <c r="C7" s="236"/>
      <c r="D7" s="134" t="s">
        <v>2</v>
      </c>
      <c r="E7" s="134" t="s">
        <v>13</v>
      </c>
      <c r="F7" s="234"/>
      <c r="G7" s="236"/>
      <c r="H7" s="134" t="s">
        <v>2</v>
      </c>
      <c r="I7" s="134" t="s">
        <v>13</v>
      </c>
      <c r="J7" s="234"/>
      <c r="K7" s="236"/>
      <c r="L7" s="134" t="s">
        <v>2</v>
      </c>
      <c r="M7" s="134" t="s">
        <v>13</v>
      </c>
      <c r="N7" s="234"/>
      <c r="O7" s="236"/>
      <c r="P7" s="134" t="s">
        <v>2</v>
      </c>
      <c r="Q7" s="134" t="s">
        <v>13</v>
      </c>
      <c r="R7" s="234"/>
      <c r="S7" s="236"/>
      <c r="T7" s="255"/>
      <c r="U7" s="234"/>
      <c r="V7" s="236"/>
      <c r="W7" s="136" t="s">
        <v>2</v>
      </c>
      <c r="X7" s="136" t="s">
        <v>13</v>
      </c>
      <c r="Y7" s="234"/>
      <c r="Z7" s="236"/>
      <c r="AA7" s="134" t="s">
        <v>2</v>
      </c>
      <c r="AB7" s="134" t="s">
        <v>13</v>
      </c>
      <c r="AC7" s="234"/>
      <c r="AD7" s="236"/>
      <c r="AE7" s="134" t="s">
        <v>2</v>
      </c>
      <c r="AF7" s="134" t="s">
        <v>13</v>
      </c>
      <c r="AG7" s="234"/>
      <c r="AH7" s="236"/>
      <c r="AI7" s="134" t="s">
        <v>2</v>
      </c>
      <c r="AJ7" s="134" t="s">
        <v>13</v>
      </c>
      <c r="AK7" s="234"/>
      <c r="AL7" s="236"/>
      <c r="AM7" s="134" t="s">
        <v>2</v>
      </c>
      <c r="AN7" s="134" t="s">
        <v>13</v>
      </c>
      <c r="AO7" s="234"/>
      <c r="AP7" s="236"/>
      <c r="AQ7" s="134" t="s">
        <v>2</v>
      </c>
      <c r="AR7" s="134" t="s">
        <v>13</v>
      </c>
      <c r="AS7" s="135">
        <v>2018</v>
      </c>
      <c r="AT7" s="135">
        <v>2019</v>
      </c>
      <c r="AU7" s="134" t="s">
        <v>2</v>
      </c>
      <c r="AV7" s="134" t="s">
        <v>13</v>
      </c>
      <c r="AW7" s="234"/>
      <c r="AX7" s="236"/>
      <c r="AY7" s="134" t="s">
        <v>2</v>
      </c>
      <c r="AZ7" s="134" t="s">
        <v>13</v>
      </c>
      <c r="BA7" s="234"/>
      <c r="BB7" s="236"/>
      <c r="BC7" s="134" t="s">
        <v>2</v>
      </c>
      <c r="BD7" s="134" t="s">
        <v>13</v>
      </c>
      <c r="BE7" s="234"/>
      <c r="BF7" s="236"/>
      <c r="BG7" s="269"/>
      <c r="BH7" s="234"/>
      <c r="BI7" s="236"/>
      <c r="BJ7" s="134" t="s">
        <v>2</v>
      </c>
      <c r="BK7" s="134" t="s">
        <v>13</v>
      </c>
      <c r="BL7" s="233"/>
      <c r="BM7" s="234"/>
      <c r="BN7" s="236"/>
      <c r="BO7" s="134" t="s">
        <v>2</v>
      </c>
      <c r="BP7" s="137" t="s">
        <v>13</v>
      </c>
    </row>
    <row r="8" spans="1:68" ht="13.5" customHeight="1" x14ac:dyDescent="0.2">
      <c r="A8" s="103" t="s">
        <v>14</v>
      </c>
      <c r="B8" s="103">
        <v>1</v>
      </c>
      <c r="C8" s="103">
        <v>2</v>
      </c>
      <c r="D8" s="103">
        <v>3</v>
      </c>
      <c r="E8" s="103">
        <v>4</v>
      </c>
      <c r="F8" s="103">
        <v>5</v>
      </c>
      <c r="G8" s="103">
        <v>6</v>
      </c>
      <c r="H8" s="103">
        <v>7</v>
      </c>
      <c r="I8" s="103">
        <v>8</v>
      </c>
      <c r="J8" s="103">
        <v>9</v>
      </c>
      <c r="K8" s="103">
        <v>10</v>
      </c>
      <c r="L8" s="103">
        <v>11</v>
      </c>
      <c r="M8" s="103">
        <v>12</v>
      </c>
      <c r="N8" s="103">
        <v>13</v>
      </c>
      <c r="O8" s="103">
        <v>14</v>
      </c>
      <c r="P8" s="103">
        <v>15</v>
      </c>
      <c r="Q8" s="103">
        <v>16</v>
      </c>
      <c r="R8" s="103">
        <v>17</v>
      </c>
      <c r="S8" s="103">
        <v>18</v>
      </c>
      <c r="T8" s="103">
        <v>19</v>
      </c>
      <c r="U8" s="103">
        <v>20</v>
      </c>
      <c r="V8" s="103">
        <v>21</v>
      </c>
      <c r="W8" s="103">
        <v>23</v>
      </c>
      <c r="X8" s="103">
        <v>23</v>
      </c>
      <c r="Y8" s="103">
        <v>24</v>
      </c>
      <c r="Z8" s="103">
        <v>25</v>
      </c>
      <c r="AA8" s="103">
        <v>26</v>
      </c>
      <c r="AB8" s="103">
        <v>27</v>
      </c>
      <c r="AC8" s="103">
        <v>28</v>
      </c>
      <c r="AD8" s="103">
        <v>29</v>
      </c>
      <c r="AE8" s="103">
        <v>30</v>
      </c>
      <c r="AF8" s="103">
        <v>31</v>
      </c>
      <c r="AG8" s="103">
        <v>32</v>
      </c>
      <c r="AH8" s="103">
        <v>33</v>
      </c>
      <c r="AI8" s="103">
        <v>34</v>
      </c>
      <c r="AJ8" s="103">
        <v>35</v>
      </c>
      <c r="AK8" s="103">
        <v>36</v>
      </c>
      <c r="AL8" s="103">
        <v>37</v>
      </c>
      <c r="AM8" s="103">
        <v>38</v>
      </c>
      <c r="AN8" s="103">
        <v>39</v>
      </c>
      <c r="AO8" s="103">
        <v>40</v>
      </c>
      <c r="AP8" s="103">
        <v>41</v>
      </c>
      <c r="AQ8" s="103">
        <v>42</v>
      </c>
      <c r="AR8" s="103">
        <v>43</v>
      </c>
      <c r="AS8" s="103">
        <v>44</v>
      </c>
      <c r="AT8" s="103">
        <v>45</v>
      </c>
      <c r="AU8" s="103">
        <v>46</v>
      </c>
      <c r="AV8" s="103">
        <v>47</v>
      </c>
      <c r="AW8" s="103">
        <v>48</v>
      </c>
      <c r="AX8" s="103">
        <v>49</v>
      </c>
      <c r="AY8" s="103">
        <v>50</v>
      </c>
      <c r="AZ8" s="103">
        <v>51</v>
      </c>
      <c r="BA8" s="103">
        <v>52</v>
      </c>
      <c r="BB8" s="103">
        <v>53</v>
      </c>
      <c r="BC8" s="103">
        <v>54</v>
      </c>
      <c r="BD8" s="103">
        <v>55</v>
      </c>
      <c r="BE8" s="103">
        <v>56</v>
      </c>
      <c r="BF8" s="103">
        <v>57</v>
      </c>
      <c r="BG8" s="150">
        <v>58</v>
      </c>
      <c r="BH8" s="103">
        <v>59</v>
      </c>
      <c r="BI8" s="103">
        <v>60</v>
      </c>
      <c r="BJ8" s="103">
        <v>61</v>
      </c>
      <c r="BK8" s="103">
        <v>62</v>
      </c>
      <c r="BL8" s="115">
        <v>63</v>
      </c>
      <c r="BM8" s="103">
        <v>64</v>
      </c>
      <c r="BN8" s="103">
        <v>65</v>
      </c>
      <c r="BO8" s="103">
        <v>66</v>
      </c>
      <c r="BP8" s="103">
        <v>67</v>
      </c>
    </row>
    <row r="9" spans="1:68" s="100" customFormat="1" ht="18" customHeight="1" x14ac:dyDescent="0.2">
      <c r="A9" s="104" t="s">
        <v>65</v>
      </c>
      <c r="B9" s="124">
        <v>19155</v>
      </c>
      <c r="C9" s="124">
        <v>19074</v>
      </c>
      <c r="D9" s="122">
        <v>99.577133907595922</v>
      </c>
      <c r="E9" s="124">
        <v>-81</v>
      </c>
      <c r="F9" s="124">
        <v>9942</v>
      </c>
      <c r="G9" s="124">
        <v>9472</v>
      </c>
      <c r="H9" s="122">
        <v>95.272580969623817</v>
      </c>
      <c r="I9" s="124">
        <v>-470</v>
      </c>
      <c r="J9" s="124">
        <v>15387</v>
      </c>
      <c r="K9" s="124">
        <v>14660</v>
      </c>
      <c r="L9" s="122">
        <v>95.275232338987465</v>
      </c>
      <c r="M9" s="124">
        <v>-727</v>
      </c>
      <c r="N9" s="124">
        <v>9753</v>
      </c>
      <c r="O9" s="124">
        <v>8713</v>
      </c>
      <c r="P9" s="122">
        <v>89.336614375064087</v>
      </c>
      <c r="Q9" s="124">
        <v>-1040</v>
      </c>
      <c r="R9" s="122">
        <v>63.4</v>
      </c>
      <c r="S9" s="122">
        <v>59.4</v>
      </c>
      <c r="T9" s="122">
        <v>-4</v>
      </c>
      <c r="U9" s="124">
        <v>1015</v>
      </c>
      <c r="V9" s="124">
        <v>1943</v>
      </c>
      <c r="W9" s="125">
        <v>191.42857142857144</v>
      </c>
      <c r="X9" s="124">
        <v>928</v>
      </c>
      <c r="Y9" s="124">
        <f>SUM(Y10:Y26)</f>
        <v>55830</v>
      </c>
      <c r="Z9" s="124">
        <f>SUM(Z10:Z26)</f>
        <v>55525</v>
      </c>
      <c r="AA9" s="125">
        <f t="shared" ref="AA9:AA26" si="0">Z9/Y9*100</f>
        <v>99.453698728282276</v>
      </c>
      <c r="AB9" s="124">
        <f t="shared" ref="AB9:AB26" si="1">Z9-Y9</f>
        <v>-305</v>
      </c>
      <c r="AC9" s="124">
        <f>SUM(AC10:AC26)</f>
        <v>18745</v>
      </c>
      <c r="AD9" s="124">
        <f>SUM(AD10:AD26)</f>
        <v>18572</v>
      </c>
      <c r="AE9" s="125">
        <f t="shared" ref="AE9:AE26" si="2">AD9/AC9*100</f>
        <v>99.077087223259539</v>
      </c>
      <c r="AF9" s="124">
        <f t="shared" ref="AF9:AF26" si="3">AD9-AC9</f>
        <v>-173</v>
      </c>
      <c r="AG9" s="124">
        <f>SUM(AG10:AG26)</f>
        <v>18962</v>
      </c>
      <c r="AH9" s="124">
        <f>SUM(AH10:AH26)</f>
        <v>18701</v>
      </c>
      <c r="AI9" s="125">
        <f>AH9/AG9*100</f>
        <v>98.623562915304291</v>
      </c>
      <c r="AJ9" s="124">
        <f>AH9-AG9</f>
        <v>-261</v>
      </c>
      <c r="AK9" s="124">
        <v>1953</v>
      </c>
      <c r="AL9" s="124">
        <v>2192</v>
      </c>
      <c r="AM9" s="125">
        <v>112.23758320532514</v>
      </c>
      <c r="AN9" s="124">
        <v>239</v>
      </c>
      <c r="AO9" s="126">
        <v>5217</v>
      </c>
      <c r="AP9" s="126">
        <v>5187</v>
      </c>
      <c r="AQ9" s="127">
        <v>99.4</v>
      </c>
      <c r="AR9" s="126">
        <v>-30</v>
      </c>
      <c r="AS9" s="124">
        <v>26895</v>
      </c>
      <c r="AT9" s="124">
        <v>26794</v>
      </c>
      <c r="AU9" s="125">
        <v>99.6</v>
      </c>
      <c r="AV9" s="124">
        <v>-101</v>
      </c>
      <c r="AW9" s="124">
        <v>8047</v>
      </c>
      <c r="AX9" s="124">
        <v>7908</v>
      </c>
      <c r="AY9" s="125">
        <v>98.272648191872747</v>
      </c>
      <c r="AZ9" s="124">
        <v>-139</v>
      </c>
      <c r="BA9" s="124">
        <v>6787</v>
      </c>
      <c r="BB9" s="124">
        <v>6854</v>
      </c>
      <c r="BC9" s="125">
        <v>100.98718137616029</v>
      </c>
      <c r="BD9" s="124">
        <v>67</v>
      </c>
      <c r="BE9" s="124">
        <v>2219</v>
      </c>
      <c r="BF9" s="124">
        <v>2852</v>
      </c>
      <c r="BG9" s="122">
        <f>BF9/BE9*100</f>
        <v>128.52636322667868</v>
      </c>
      <c r="BH9" s="124">
        <v>2784</v>
      </c>
      <c r="BI9" s="124">
        <v>2099</v>
      </c>
      <c r="BJ9" s="122">
        <v>75.400000000000006</v>
      </c>
      <c r="BK9" s="124">
        <v>-685</v>
      </c>
      <c r="BL9" s="124">
        <v>389</v>
      </c>
      <c r="BM9" s="124">
        <v>5120.6499999999996</v>
      </c>
      <c r="BN9" s="124">
        <v>5890</v>
      </c>
      <c r="BO9" s="122">
        <v>115.02445978537881</v>
      </c>
      <c r="BP9" s="124">
        <v>769.35000000000036</v>
      </c>
    </row>
    <row r="10" spans="1:68" s="67" customFormat="1" ht="18" customHeight="1" x14ac:dyDescent="0.25">
      <c r="A10" s="105" t="s">
        <v>87</v>
      </c>
      <c r="B10" s="119">
        <v>1165</v>
      </c>
      <c r="C10" s="120">
        <v>1147</v>
      </c>
      <c r="D10" s="122">
        <v>98.454935622317592</v>
      </c>
      <c r="E10" s="124">
        <v>-18</v>
      </c>
      <c r="F10" s="119">
        <v>589</v>
      </c>
      <c r="G10" s="119">
        <v>540</v>
      </c>
      <c r="H10" s="122">
        <v>91.68081494057725</v>
      </c>
      <c r="I10" s="124">
        <v>-49</v>
      </c>
      <c r="J10" s="119">
        <v>574</v>
      </c>
      <c r="K10" s="119">
        <v>494</v>
      </c>
      <c r="L10" s="122">
        <v>86.062717770034851</v>
      </c>
      <c r="M10" s="124">
        <v>-80</v>
      </c>
      <c r="N10" s="119">
        <v>315</v>
      </c>
      <c r="O10" s="119">
        <v>224</v>
      </c>
      <c r="P10" s="122">
        <v>71.111111111111114</v>
      </c>
      <c r="Q10" s="124">
        <v>-91</v>
      </c>
      <c r="R10" s="123">
        <v>54.9</v>
      </c>
      <c r="S10" s="123">
        <v>45.3</v>
      </c>
      <c r="T10" s="123">
        <v>-9.6000000000000014</v>
      </c>
      <c r="U10" s="119">
        <v>78</v>
      </c>
      <c r="V10" s="119">
        <v>131</v>
      </c>
      <c r="W10" s="125">
        <v>167.94871794871796</v>
      </c>
      <c r="X10" s="124">
        <v>53</v>
      </c>
      <c r="Y10" s="119">
        <v>2537</v>
      </c>
      <c r="Z10" s="119">
        <v>2693</v>
      </c>
      <c r="AA10" s="125">
        <f t="shared" si="0"/>
        <v>106.1489948758376</v>
      </c>
      <c r="AB10" s="124">
        <f t="shared" si="1"/>
        <v>156</v>
      </c>
      <c r="AC10" s="119">
        <v>1122</v>
      </c>
      <c r="AD10" s="119">
        <v>1106</v>
      </c>
      <c r="AE10" s="125">
        <f t="shared" si="2"/>
        <v>98.573975044563284</v>
      </c>
      <c r="AF10" s="124">
        <f t="shared" si="3"/>
        <v>-16</v>
      </c>
      <c r="AG10" s="119">
        <v>598</v>
      </c>
      <c r="AH10" s="120">
        <v>1054</v>
      </c>
      <c r="AI10" s="125">
        <f t="shared" ref="AI10:AI26" si="4">AH10/AG10*100</f>
        <v>176.25418060200667</v>
      </c>
      <c r="AJ10" s="124">
        <f t="shared" ref="AJ10:AJ26" si="5">AH10-AG10</f>
        <v>456</v>
      </c>
      <c r="AK10" s="119">
        <v>189</v>
      </c>
      <c r="AL10" s="119">
        <v>252</v>
      </c>
      <c r="AM10" s="125">
        <v>133.33333333333331</v>
      </c>
      <c r="AN10" s="124">
        <v>63</v>
      </c>
      <c r="AO10" s="128">
        <v>189</v>
      </c>
      <c r="AP10" s="128">
        <v>193</v>
      </c>
      <c r="AQ10" s="127">
        <v>102.1</v>
      </c>
      <c r="AR10" s="126">
        <v>4</v>
      </c>
      <c r="AS10" s="129">
        <v>727</v>
      </c>
      <c r="AT10" s="119">
        <v>728</v>
      </c>
      <c r="AU10" s="125">
        <v>100.1</v>
      </c>
      <c r="AV10" s="124">
        <v>1</v>
      </c>
      <c r="AW10" s="119">
        <v>541</v>
      </c>
      <c r="AX10" s="119">
        <v>498</v>
      </c>
      <c r="AY10" s="125">
        <v>92.05175600739372</v>
      </c>
      <c r="AZ10" s="124">
        <v>-43</v>
      </c>
      <c r="BA10" s="119">
        <v>416</v>
      </c>
      <c r="BB10" s="119">
        <v>420</v>
      </c>
      <c r="BC10" s="125">
        <v>100.96153846153845</v>
      </c>
      <c r="BD10" s="124">
        <v>4</v>
      </c>
      <c r="BE10" s="120">
        <v>2084.8101265822784</v>
      </c>
      <c r="BF10" s="119">
        <v>2737.4396135265702</v>
      </c>
      <c r="BG10" s="151">
        <f t="shared" ref="BG10:BG26" si="6">BF10/BE10*100</f>
        <v>131.30402517826295</v>
      </c>
      <c r="BH10" s="119">
        <v>118</v>
      </c>
      <c r="BI10" s="119">
        <v>110</v>
      </c>
      <c r="BJ10" s="122">
        <v>93.2</v>
      </c>
      <c r="BK10" s="124">
        <v>-8</v>
      </c>
      <c r="BL10" s="124">
        <v>1</v>
      </c>
      <c r="BM10" s="119">
        <v>4318.17</v>
      </c>
      <c r="BN10" s="119">
        <v>5430.69</v>
      </c>
      <c r="BO10" s="123">
        <v>125.76369156378742</v>
      </c>
      <c r="BP10" s="124">
        <v>1112.5199999999995</v>
      </c>
    </row>
    <row r="11" spans="1:68" s="67" customFormat="1" ht="18" customHeight="1" x14ac:dyDescent="0.25">
      <c r="A11" s="105" t="s">
        <v>86</v>
      </c>
      <c r="B11" s="119">
        <v>1249</v>
      </c>
      <c r="C11" s="120">
        <v>1183</v>
      </c>
      <c r="D11" s="122">
        <v>94.715772618094476</v>
      </c>
      <c r="E11" s="124">
        <v>-66</v>
      </c>
      <c r="F11" s="119">
        <v>604</v>
      </c>
      <c r="G11" s="119">
        <v>569</v>
      </c>
      <c r="H11" s="122">
        <v>94.205298013245027</v>
      </c>
      <c r="I11" s="124">
        <v>-35</v>
      </c>
      <c r="J11" s="119">
        <v>927</v>
      </c>
      <c r="K11" s="119">
        <v>832</v>
      </c>
      <c r="L11" s="122">
        <v>89.751887810140246</v>
      </c>
      <c r="M11" s="124">
        <v>-95</v>
      </c>
      <c r="N11" s="119">
        <v>614</v>
      </c>
      <c r="O11" s="119">
        <v>526</v>
      </c>
      <c r="P11" s="122">
        <v>85.667752442996743</v>
      </c>
      <c r="Q11" s="124">
        <v>-88</v>
      </c>
      <c r="R11" s="123">
        <v>66.2</v>
      </c>
      <c r="S11" s="123">
        <v>63.2</v>
      </c>
      <c r="T11" s="123">
        <v>-3</v>
      </c>
      <c r="U11" s="119">
        <v>59</v>
      </c>
      <c r="V11" s="119">
        <v>109</v>
      </c>
      <c r="W11" s="125">
        <v>184.74576271186442</v>
      </c>
      <c r="X11" s="124">
        <v>50</v>
      </c>
      <c r="Y11" s="119">
        <v>3919</v>
      </c>
      <c r="Z11" s="119">
        <v>3167</v>
      </c>
      <c r="AA11" s="125">
        <f t="shared" si="0"/>
        <v>80.81143148762439</v>
      </c>
      <c r="AB11" s="124">
        <f t="shared" si="1"/>
        <v>-752</v>
      </c>
      <c r="AC11" s="119">
        <v>1224</v>
      </c>
      <c r="AD11" s="119">
        <v>1135</v>
      </c>
      <c r="AE11" s="125">
        <f t="shared" si="2"/>
        <v>92.72875816993465</v>
      </c>
      <c r="AF11" s="124">
        <f t="shared" si="3"/>
        <v>-89</v>
      </c>
      <c r="AG11" s="119">
        <v>1325</v>
      </c>
      <c r="AH11" s="120">
        <v>837</v>
      </c>
      <c r="AI11" s="125">
        <f t="shared" si="4"/>
        <v>63.169811320754718</v>
      </c>
      <c r="AJ11" s="124">
        <f t="shared" si="5"/>
        <v>-488</v>
      </c>
      <c r="AK11" s="119">
        <v>121</v>
      </c>
      <c r="AL11" s="119">
        <v>150</v>
      </c>
      <c r="AM11" s="125">
        <v>123.96694214876034</v>
      </c>
      <c r="AN11" s="124">
        <v>29</v>
      </c>
      <c r="AO11" s="128">
        <v>268</v>
      </c>
      <c r="AP11" s="128">
        <v>248</v>
      </c>
      <c r="AQ11" s="127">
        <v>92.5</v>
      </c>
      <c r="AR11" s="126">
        <v>-20</v>
      </c>
      <c r="AS11" s="129">
        <v>1141</v>
      </c>
      <c r="AT11" s="119">
        <v>1018</v>
      </c>
      <c r="AU11" s="125">
        <v>89.2</v>
      </c>
      <c r="AV11" s="124">
        <v>-123</v>
      </c>
      <c r="AW11" s="119">
        <v>598</v>
      </c>
      <c r="AX11" s="119">
        <v>525</v>
      </c>
      <c r="AY11" s="125">
        <v>87.792642140468217</v>
      </c>
      <c r="AZ11" s="124">
        <v>-73</v>
      </c>
      <c r="BA11" s="119">
        <v>523</v>
      </c>
      <c r="BB11" s="119">
        <v>467</v>
      </c>
      <c r="BC11" s="125">
        <v>89.2925430210325</v>
      </c>
      <c r="BD11" s="124">
        <v>-56</v>
      </c>
      <c r="BE11" s="120">
        <v>2020.424403183024</v>
      </c>
      <c r="BF11" s="119">
        <v>2614.2857142857142</v>
      </c>
      <c r="BG11" s="151">
        <f t="shared" si="6"/>
        <v>129.39289934169807</v>
      </c>
      <c r="BH11" s="119">
        <v>112</v>
      </c>
      <c r="BI11" s="119">
        <v>73</v>
      </c>
      <c r="BJ11" s="122">
        <v>65.2</v>
      </c>
      <c r="BK11" s="124">
        <v>-39</v>
      </c>
      <c r="BL11" s="124">
        <v>18</v>
      </c>
      <c r="BM11" s="119">
        <v>4314.1499999999996</v>
      </c>
      <c r="BN11" s="119">
        <v>4573.93</v>
      </c>
      <c r="BO11" s="123">
        <v>106.02158014904444</v>
      </c>
      <c r="BP11" s="124">
        <v>259.78000000000065</v>
      </c>
    </row>
    <row r="12" spans="1:68" s="67" customFormat="1" ht="18" customHeight="1" x14ac:dyDescent="0.25">
      <c r="A12" s="105" t="s">
        <v>85</v>
      </c>
      <c r="B12" s="119">
        <v>1136</v>
      </c>
      <c r="C12" s="120">
        <v>1063</v>
      </c>
      <c r="D12" s="122">
        <v>93.573943661971825</v>
      </c>
      <c r="E12" s="124">
        <v>-73</v>
      </c>
      <c r="F12" s="119">
        <v>634</v>
      </c>
      <c r="G12" s="119">
        <v>500</v>
      </c>
      <c r="H12" s="122">
        <v>78.864353312302839</v>
      </c>
      <c r="I12" s="124">
        <v>-134</v>
      </c>
      <c r="J12" s="119">
        <v>1016</v>
      </c>
      <c r="K12" s="119">
        <v>1007</v>
      </c>
      <c r="L12" s="122">
        <v>99.114173228346459</v>
      </c>
      <c r="M12" s="124">
        <v>-9</v>
      </c>
      <c r="N12" s="119">
        <v>646</v>
      </c>
      <c r="O12" s="119">
        <v>612</v>
      </c>
      <c r="P12" s="122">
        <v>94.73684210526315</v>
      </c>
      <c r="Q12" s="124">
        <v>-34</v>
      </c>
      <c r="R12" s="123">
        <v>63.6</v>
      </c>
      <c r="S12" s="123">
        <v>60.8</v>
      </c>
      <c r="T12" s="123">
        <v>-2.8000000000000043</v>
      </c>
      <c r="U12" s="119">
        <v>21</v>
      </c>
      <c r="V12" s="119">
        <v>95</v>
      </c>
      <c r="W12" s="125" t="s">
        <v>153</v>
      </c>
      <c r="X12" s="124">
        <v>74</v>
      </c>
      <c r="Y12" s="119">
        <v>3769</v>
      </c>
      <c r="Z12" s="119">
        <v>3594</v>
      </c>
      <c r="AA12" s="125">
        <f t="shared" si="0"/>
        <v>95.356858583178564</v>
      </c>
      <c r="AB12" s="124">
        <f t="shared" si="1"/>
        <v>-175</v>
      </c>
      <c r="AC12" s="119">
        <v>1112</v>
      </c>
      <c r="AD12" s="119">
        <v>1042</v>
      </c>
      <c r="AE12" s="125">
        <f t="shared" si="2"/>
        <v>93.705035971223012</v>
      </c>
      <c r="AF12" s="124">
        <f t="shared" si="3"/>
        <v>-70</v>
      </c>
      <c r="AG12" s="119">
        <v>1508</v>
      </c>
      <c r="AH12" s="120">
        <v>1351</v>
      </c>
      <c r="AI12" s="125">
        <f t="shared" si="4"/>
        <v>89.588859416445615</v>
      </c>
      <c r="AJ12" s="124">
        <f t="shared" si="5"/>
        <v>-157</v>
      </c>
      <c r="AK12" s="119">
        <v>274</v>
      </c>
      <c r="AL12" s="119">
        <v>363</v>
      </c>
      <c r="AM12" s="125">
        <v>132.48175182481751</v>
      </c>
      <c r="AN12" s="124">
        <v>89</v>
      </c>
      <c r="AO12" s="128">
        <v>228</v>
      </c>
      <c r="AP12" s="128">
        <v>215</v>
      </c>
      <c r="AQ12" s="127">
        <v>94.3</v>
      </c>
      <c r="AR12" s="126">
        <v>-13</v>
      </c>
      <c r="AS12" s="129">
        <v>1101</v>
      </c>
      <c r="AT12" s="130">
        <v>1134</v>
      </c>
      <c r="AU12" s="131">
        <v>103</v>
      </c>
      <c r="AV12" s="132">
        <v>33</v>
      </c>
      <c r="AW12" s="119">
        <v>413</v>
      </c>
      <c r="AX12" s="119">
        <v>392</v>
      </c>
      <c r="AY12" s="125">
        <v>94.915254237288138</v>
      </c>
      <c r="AZ12" s="124">
        <v>-21</v>
      </c>
      <c r="BA12" s="119">
        <v>376</v>
      </c>
      <c r="BB12" s="119">
        <v>344</v>
      </c>
      <c r="BC12" s="125">
        <v>91.489361702127653</v>
      </c>
      <c r="BD12" s="124">
        <v>-32</v>
      </c>
      <c r="BE12" s="120">
        <v>2171.7884130982366</v>
      </c>
      <c r="BF12" s="119">
        <v>2841.9753086419755</v>
      </c>
      <c r="BG12" s="151">
        <f t="shared" si="6"/>
        <v>130.8587563826101</v>
      </c>
      <c r="BH12" s="119">
        <v>44</v>
      </c>
      <c r="BI12" s="119">
        <v>29</v>
      </c>
      <c r="BJ12" s="122">
        <v>65.900000000000006</v>
      </c>
      <c r="BK12" s="124">
        <v>-15</v>
      </c>
      <c r="BL12" s="124">
        <v>8</v>
      </c>
      <c r="BM12" s="119">
        <v>4209.2</v>
      </c>
      <c r="BN12" s="119">
        <v>4600.1000000000004</v>
      </c>
      <c r="BO12" s="123">
        <v>109.28680034210778</v>
      </c>
      <c r="BP12" s="124">
        <v>390.90000000000055</v>
      </c>
    </row>
    <row r="13" spans="1:68" s="68" customFormat="1" ht="18" customHeight="1" x14ac:dyDescent="0.25">
      <c r="A13" s="105" t="s">
        <v>84</v>
      </c>
      <c r="B13" s="119">
        <v>1728</v>
      </c>
      <c r="C13" s="120">
        <v>1693</v>
      </c>
      <c r="D13" s="122">
        <v>97.974537037037038</v>
      </c>
      <c r="E13" s="124">
        <v>-35</v>
      </c>
      <c r="F13" s="119">
        <v>743</v>
      </c>
      <c r="G13" s="119">
        <v>784</v>
      </c>
      <c r="H13" s="122">
        <v>105.51816958277254</v>
      </c>
      <c r="I13" s="124">
        <v>41</v>
      </c>
      <c r="J13" s="119">
        <v>1227</v>
      </c>
      <c r="K13" s="119">
        <v>1278</v>
      </c>
      <c r="L13" s="122">
        <v>104.15647921760392</v>
      </c>
      <c r="M13" s="124">
        <v>51</v>
      </c>
      <c r="N13" s="119">
        <v>599</v>
      </c>
      <c r="O13" s="119">
        <v>627</v>
      </c>
      <c r="P13" s="122">
        <v>104.67445742904842</v>
      </c>
      <c r="Q13" s="124">
        <v>28</v>
      </c>
      <c r="R13" s="123">
        <v>48.8</v>
      </c>
      <c r="S13" s="123">
        <v>49.1</v>
      </c>
      <c r="T13" s="123">
        <v>0.30000000000000426</v>
      </c>
      <c r="U13" s="119">
        <v>65</v>
      </c>
      <c r="V13" s="119">
        <v>215</v>
      </c>
      <c r="W13" s="125" t="s">
        <v>154</v>
      </c>
      <c r="X13" s="124">
        <v>150</v>
      </c>
      <c r="Y13" s="119">
        <v>3386</v>
      </c>
      <c r="Z13" s="119">
        <v>3632</v>
      </c>
      <c r="AA13" s="125">
        <f t="shared" si="0"/>
        <v>107.26520968694624</v>
      </c>
      <c r="AB13" s="124">
        <f t="shared" si="1"/>
        <v>246</v>
      </c>
      <c r="AC13" s="119">
        <v>1698</v>
      </c>
      <c r="AD13" s="119">
        <v>1657</v>
      </c>
      <c r="AE13" s="125">
        <f t="shared" si="2"/>
        <v>97.585394581861024</v>
      </c>
      <c r="AF13" s="124">
        <f t="shared" si="3"/>
        <v>-41</v>
      </c>
      <c r="AG13" s="119">
        <v>784</v>
      </c>
      <c r="AH13" s="120">
        <v>853</v>
      </c>
      <c r="AI13" s="125">
        <f t="shared" si="4"/>
        <v>108.80102040816327</v>
      </c>
      <c r="AJ13" s="124">
        <f t="shared" si="5"/>
        <v>69</v>
      </c>
      <c r="AK13" s="119">
        <v>138</v>
      </c>
      <c r="AL13" s="119">
        <v>139</v>
      </c>
      <c r="AM13" s="125">
        <v>100.72463768115942</v>
      </c>
      <c r="AN13" s="124">
        <v>1</v>
      </c>
      <c r="AO13" s="128">
        <v>242</v>
      </c>
      <c r="AP13" s="128">
        <v>248</v>
      </c>
      <c r="AQ13" s="127">
        <v>102.5</v>
      </c>
      <c r="AR13" s="126">
        <v>6</v>
      </c>
      <c r="AS13" s="129">
        <v>1286</v>
      </c>
      <c r="AT13" s="130">
        <v>1317</v>
      </c>
      <c r="AU13" s="131">
        <v>102.4</v>
      </c>
      <c r="AV13" s="132">
        <v>31</v>
      </c>
      <c r="AW13" s="119">
        <v>580</v>
      </c>
      <c r="AX13" s="119">
        <v>625</v>
      </c>
      <c r="AY13" s="125">
        <v>107.75862068965519</v>
      </c>
      <c r="AZ13" s="124">
        <v>45</v>
      </c>
      <c r="BA13" s="119">
        <v>509</v>
      </c>
      <c r="BB13" s="119">
        <v>565</v>
      </c>
      <c r="BC13" s="125">
        <v>111.00196463654224</v>
      </c>
      <c r="BD13" s="124">
        <v>56</v>
      </c>
      <c r="BE13" s="120">
        <v>2159.9221789883268</v>
      </c>
      <c r="BF13" s="119">
        <v>2798.0769230769229</v>
      </c>
      <c r="BG13" s="151">
        <f t="shared" si="6"/>
        <v>129.54526557931351</v>
      </c>
      <c r="BH13" s="119">
        <v>56</v>
      </c>
      <c r="BI13" s="119">
        <v>38</v>
      </c>
      <c r="BJ13" s="122">
        <v>67.900000000000006</v>
      </c>
      <c r="BK13" s="124">
        <v>-18</v>
      </c>
      <c r="BL13" s="124">
        <v>10</v>
      </c>
      <c r="BM13" s="119">
        <v>4270.05</v>
      </c>
      <c r="BN13" s="119">
        <v>4708.8</v>
      </c>
      <c r="BO13" s="123">
        <v>110.275055327221</v>
      </c>
      <c r="BP13" s="124">
        <v>438.75</v>
      </c>
    </row>
    <row r="14" spans="1:68" s="68" customFormat="1" ht="18" customHeight="1" x14ac:dyDescent="0.25">
      <c r="A14" s="105" t="s">
        <v>83</v>
      </c>
      <c r="B14" s="119">
        <v>767</v>
      </c>
      <c r="C14" s="120">
        <v>734</v>
      </c>
      <c r="D14" s="122">
        <v>95.697522816166881</v>
      </c>
      <c r="E14" s="124">
        <v>-33</v>
      </c>
      <c r="F14" s="119">
        <v>393</v>
      </c>
      <c r="G14" s="119">
        <v>363</v>
      </c>
      <c r="H14" s="122">
        <v>92.36641221374046</v>
      </c>
      <c r="I14" s="124">
        <v>-30</v>
      </c>
      <c r="J14" s="119">
        <v>407</v>
      </c>
      <c r="K14" s="119">
        <v>484</v>
      </c>
      <c r="L14" s="122">
        <v>118.91891891891892</v>
      </c>
      <c r="M14" s="124">
        <v>77</v>
      </c>
      <c r="N14" s="119">
        <v>279</v>
      </c>
      <c r="O14" s="119">
        <v>340</v>
      </c>
      <c r="P14" s="122">
        <v>121.86379928315412</v>
      </c>
      <c r="Q14" s="124">
        <v>61</v>
      </c>
      <c r="R14" s="123">
        <v>68.599999999999994</v>
      </c>
      <c r="S14" s="123">
        <v>70.2</v>
      </c>
      <c r="T14" s="123">
        <v>1.6000000000000085</v>
      </c>
      <c r="U14" s="119">
        <v>20</v>
      </c>
      <c r="V14" s="119">
        <v>32</v>
      </c>
      <c r="W14" s="125">
        <v>160</v>
      </c>
      <c r="X14" s="124">
        <v>12</v>
      </c>
      <c r="Y14" s="119">
        <v>1874</v>
      </c>
      <c r="Z14" s="119">
        <v>2160</v>
      </c>
      <c r="AA14" s="125">
        <f t="shared" si="0"/>
        <v>115.26147278548559</v>
      </c>
      <c r="AB14" s="124">
        <f t="shared" si="1"/>
        <v>286</v>
      </c>
      <c r="AC14" s="119">
        <v>753</v>
      </c>
      <c r="AD14" s="119">
        <v>729</v>
      </c>
      <c r="AE14" s="125">
        <f t="shared" si="2"/>
        <v>96.812749003984067</v>
      </c>
      <c r="AF14" s="124">
        <f t="shared" si="3"/>
        <v>-24</v>
      </c>
      <c r="AG14" s="119">
        <v>625</v>
      </c>
      <c r="AH14" s="120">
        <v>765</v>
      </c>
      <c r="AI14" s="125">
        <f t="shared" si="4"/>
        <v>122.39999999999999</v>
      </c>
      <c r="AJ14" s="124">
        <f t="shared" si="5"/>
        <v>140</v>
      </c>
      <c r="AK14" s="119">
        <v>125</v>
      </c>
      <c r="AL14" s="119">
        <v>129</v>
      </c>
      <c r="AM14" s="125">
        <v>103.2</v>
      </c>
      <c r="AN14" s="124">
        <v>4</v>
      </c>
      <c r="AO14" s="128">
        <v>104</v>
      </c>
      <c r="AP14" s="128">
        <v>122</v>
      </c>
      <c r="AQ14" s="127">
        <v>117.3</v>
      </c>
      <c r="AR14" s="126">
        <v>18</v>
      </c>
      <c r="AS14" s="129">
        <v>403</v>
      </c>
      <c r="AT14" s="130">
        <v>500</v>
      </c>
      <c r="AU14" s="131">
        <v>124.1</v>
      </c>
      <c r="AV14" s="132">
        <v>97</v>
      </c>
      <c r="AW14" s="119">
        <v>377</v>
      </c>
      <c r="AX14" s="119">
        <v>340</v>
      </c>
      <c r="AY14" s="125">
        <v>90.185676392572944</v>
      </c>
      <c r="AZ14" s="124">
        <v>-37</v>
      </c>
      <c r="BA14" s="119">
        <v>341</v>
      </c>
      <c r="BB14" s="119">
        <v>314</v>
      </c>
      <c r="BC14" s="125">
        <v>92.082111436950143</v>
      </c>
      <c r="BD14" s="124">
        <v>-27</v>
      </c>
      <c r="BE14" s="120">
        <v>1978.0952380952381</v>
      </c>
      <c r="BF14" s="119">
        <v>2566.3157894736842</v>
      </c>
      <c r="BG14" s="151">
        <f t="shared" si="6"/>
        <v>129.73671540430277</v>
      </c>
      <c r="BH14" s="119">
        <v>42</v>
      </c>
      <c r="BI14" s="119">
        <v>34</v>
      </c>
      <c r="BJ14" s="122">
        <v>81</v>
      </c>
      <c r="BK14" s="124">
        <v>-8</v>
      </c>
      <c r="BL14" s="124">
        <v>4</v>
      </c>
      <c r="BM14" s="119">
        <v>3935.16</v>
      </c>
      <c r="BN14" s="119">
        <v>4629.5</v>
      </c>
      <c r="BO14" s="123">
        <v>117.64451763079519</v>
      </c>
      <c r="BP14" s="124">
        <v>694.34000000000015</v>
      </c>
    </row>
    <row r="15" spans="1:68" s="68" customFormat="1" ht="18" customHeight="1" x14ac:dyDescent="0.25">
      <c r="A15" s="105" t="s">
        <v>82</v>
      </c>
      <c r="B15" s="119">
        <v>898</v>
      </c>
      <c r="C15" s="120">
        <v>1027</v>
      </c>
      <c r="D15" s="122">
        <v>114.3652561247216</v>
      </c>
      <c r="E15" s="124">
        <v>129</v>
      </c>
      <c r="F15" s="119">
        <v>510</v>
      </c>
      <c r="G15" s="119">
        <v>506</v>
      </c>
      <c r="H15" s="122">
        <v>99.215686274509807</v>
      </c>
      <c r="I15" s="124">
        <v>-4</v>
      </c>
      <c r="J15" s="119">
        <v>881</v>
      </c>
      <c r="K15" s="119">
        <v>940</v>
      </c>
      <c r="L15" s="122">
        <v>106.69693530079456</v>
      </c>
      <c r="M15" s="124">
        <v>59</v>
      </c>
      <c r="N15" s="119">
        <v>530</v>
      </c>
      <c r="O15" s="119">
        <v>577</v>
      </c>
      <c r="P15" s="122">
        <v>108.8679245283019</v>
      </c>
      <c r="Q15" s="124">
        <v>47</v>
      </c>
      <c r="R15" s="123">
        <v>60.2</v>
      </c>
      <c r="S15" s="123">
        <v>61.4</v>
      </c>
      <c r="T15" s="123">
        <v>1.1999999999999957</v>
      </c>
      <c r="U15" s="119">
        <v>72</v>
      </c>
      <c r="V15" s="119">
        <v>104</v>
      </c>
      <c r="W15" s="125">
        <v>144.44444444444443</v>
      </c>
      <c r="X15" s="124">
        <v>32</v>
      </c>
      <c r="Y15" s="119">
        <v>3306</v>
      </c>
      <c r="Z15" s="119">
        <v>3559</v>
      </c>
      <c r="AA15" s="125">
        <f t="shared" si="0"/>
        <v>107.65275257108289</v>
      </c>
      <c r="AB15" s="124">
        <f t="shared" si="1"/>
        <v>253</v>
      </c>
      <c r="AC15" s="119">
        <v>885</v>
      </c>
      <c r="AD15" s="119">
        <v>999</v>
      </c>
      <c r="AE15" s="125">
        <f t="shared" si="2"/>
        <v>112.88135593220339</v>
      </c>
      <c r="AF15" s="124">
        <f t="shared" si="3"/>
        <v>114</v>
      </c>
      <c r="AG15" s="119">
        <v>1381</v>
      </c>
      <c r="AH15" s="120">
        <v>1390</v>
      </c>
      <c r="AI15" s="125">
        <f t="shared" si="4"/>
        <v>100.6517016654598</v>
      </c>
      <c r="AJ15" s="124">
        <f t="shared" si="5"/>
        <v>9</v>
      </c>
      <c r="AK15" s="119">
        <v>118</v>
      </c>
      <c r="AL15" s="119">
        <v>170</v>
      </c>
      <c r="AM15" s="125">
        <v>144.06779661016949</v>
      </c>
      <c r="AN15" s="124">
        <v>52</v>
      </c>
      <c r="AO15" s="128">
        <v>239</v>
      </c>
      <c r="AP15" s="128">
        <v>271</v>
      </c>
      <c r="AQ15" s="127">
        <v>113.4</v>
      </c>
      <c r="AR15" s="126">
        <v>32</v>
      </c>
      <c r="AS15" s="129">
        <v>848</v>
      </c>
      <c r="AT15" s="130">
        <v>867</v>
      </c>
      <c r="AU15" s="131">
        <v>102.2</v>
      </c>
      <c r="AV15" s="132">
        <v>19</v>
      </c>
      <c r="AW15" s="119">
        <v>393</v>
      </c>
      <c r="AX15" s="119">
        <v>441</v>
      </c>
      <c r="AY15" s="125">
        <v>112.21374045801527</v>
      </c>
      <c r="AZ15" s="124">
        <v>48</v>
      </c>
      <c r="BA15" s="119">
        <v>354</v>
      </c>
      <c r="BB15" s="119">
        <v>395</v>
      </c>
      <c r="BC15" s="125">
        <v>111.5819209039548</v>
      </c>
      <c r="BD15" s="124">
        <v>41</v>
      </c>
      <c r="BE15" s="120">
        <v>2299.7214484679666</v>
      </c>
      <c r="BF15" s="119">
        <v>3426.1538461538462</v>
      </c>
      <c r="BG15" s="151">
        <f t="shared" si="6"/>
        <v>148.98125372689327</v>
      </c>
      <c r="BH15" s="119">
        <v>33</v>
      </c>
      <c r="BI15" s="119">
        <v>28</v>
      </c>
      <c r="BJ15" s="122">
        <v>84.8</v>
      </c>
      <c r="BK15" s="124">
        <v>-5</v>
      </c>
      <c r="BL15" s="124">
        <v>19</v>
      </c>
      <c r="BM15" s="119">
        <v>4960.82</v>
      </c>
      <c r="BN15" s="119">
        <v>4447.96</v>
      </c>
      <c r="BO15" s="123">
        <v>89.661789784753338</v>
      </c>
      <c r="BP15" s="124">
        <v>-512.85999999999967</v>
      </c>
    </row>
    <row r="16" spans="1:68" s="68" customFormat="1" ht="18" customHeight="1" x14ac:dyDescent="0.25">
      <c r="A16" s="105" t="s">
        <v>81</v>
      </c>
      <c r="B16" s="119">
        <v>1198</v>
      </c>
      <c r="C16" s="120">
        <v>1181</v>
      </c>
      <c r="D16" s="122">
        <v>98.580968280467445</v>
      </c>
      <c r="E16" s="124">
        <v>-17</v>
      </c>
      <c r="F16" s="119">
        <v>591</v>
      </c>
      <c r="G16" s="119">
        <v>525</v>
      </c>
      <c r="H16" s="122">
        <v>88.832487309644677</v>
      </c>
      <c r="I16" s="124">
        <v>-66</v>
      </c>
      <c r="J16" s="119">
        <v>528</v>
      </c>
      <c r="K16" s="119">
        <v>481</v>
      </c>
      <c r="L16" s="122">
        <v>91.098484848484844</v>
      </c>
      <c r="M16" s="124">
        <v>-47</v>
      </c>
      <c r="N16" s="119">
        <v>271</v>
      </c>
      <c r="O16" s="119">
        <v>203</v>
      </c>
      <c r="P16" s="122">
        <v>74.907749077490777</v>
      </c>
      <c r="Q16" s="124">
        <v>-68</v>
      </c>
      <c r="R16" s="123">
        <v>51.3</v>
      </c>
      <c r="S16" s="123">
        <v>42.2</v>
      </c>
      <c r="T16" s="123">
        <v>-9.0999999999999943</v>
      </c>
      <c r="U16" s="119">
        <v>64</v>
      </c>
      <c r="V16" s="119">
        <v>126</v>
      </c>
      <c r="W16" s="125">
        <v>196.875</v>
      </c>
      <c r="X16" s="124">
        <v>62</v>
      </c>
      <c r="Y16" s="119">
        <v>2372</v>
      </c>
      <c r="Z16" s="119">
        <v>1979</v>
      </c>
      <c r="AA16" s="125">
        <f t="shared" si="0"/>
        <v>83.43170320404721</v>
      </c>
      <c r="AB16" s="124">
        <f t="shared" si="1"/>
        <v>-393</v>
      </c>
      <c r="AC16" s="119">
        <v>1189</v>
      </c>
      <c r="AD16" s="119">
        <v>1151</v>
      </c>
      <c r="AE16" s="125">
        <f t="shared" si="2"/>
        <v>96.804037005887295</v>
      </c>
      <c r="AF16" s="124">
        <f t="shared" si="3"/>
        <v>-38</v>
      </c>
      <c r="AG16" s="119">
        <v>771</v>
      </c>
      <c r="AH16" s="120">
        <v>541</v>
      </c>
      <c r="AI16" s="125">
        <f t="shared" si="4"/>
        <v>70.168612191958488</v>
      </c>
      <c r="AJ16" s="124">
        <f t="shared" si="5"/>
        <v>-230</v>
      </c>
      <c r="AK16" s="119">
        <v>45</v>
      </c>
      <c r="AL16" s="119">
        <v>31</v>
      </c>
      <c r="AM16" s="125">
        <v>68.888888888888886</v>
      </c>
      <c r="AN16" s="124">
        <v>-14</v>
      </c>
      <c r="AO16" s="128">
        <v>115</v>
      </c>
      <c r="AP16" s="128">
        <v>140</v>
      </c>
      <c r="AQ16" s="127">
        <v>121.7</v>
      </c>
      <c r="AR16" s="126">
        <v>25</v>
      </c>
      <c r="AS16" s="129">
        <v>571</v>
      </c>
      <c r="AT16" s="130">
        <v>575</v>
      </c>
      <c r="AU16" s="131">
        <v>100.7</v>
      </c>
      <c r="AV16" s="132">
        <v>4</v>
      </c>
      <c r="AW16" s="119">
        <v>618</v>
      </c>
      <c r="AX16" s="119">
        <v>553</v>
      </c>
      <c r="AY16" s="125">
        <v>89.482200647249186</v>
      </c>
      <c r="AZ16" s="124">
        <v>-65</v>
      </c>
      <c r="BA16" s="119">
        <v>501</v>
      </c>
      <c r="BB16" s="119">
        <v>465</v>
      </c>
      <c r="BC16" s="125">
        <v>92.814371257485035</v>
      </c>
      <c r="BD16" s="124">
        <v>-36</v>
      </c>
      <c r="BE16" s="120">
        <v>1675.4010695187167</v>
      </c>
      <c r="BF16" s="119">
        <v>2022.1505376344087</v>
      </c>
      <c r="BG16" s="151">
        <f t="shared" si="6"/>
        <v>120.69650511893852</v>
      </c>
      <c r="BH16" s="119">
        <v>75</v>
      </c>
      <c r="BI16" s="119">
        <v>55</v>
      </c>
      <c r="BJ16" s="122">
        <v>73.3</v>
      </c>
      <c r="BK16" s="124">
        <v>-20</v>
      </c>
      <c r="BL16" s="124">
        <v>2</v>
      </c>
      <c r="BM16" s="119">
        <v>4063.17</v>
      </c>
      <c r="BN16" s="119">
        <v>5919.27</v>
      </c>
      <c r="BO16" s="123">
        <v>145.68108152009393</v>
      </c>
      <c r="BP16" s="124">
        <v>1856.1000000000004</v>
      </c>
    </row>
    <row r="17" spans="1:68" s="68" customFormat="1" ht="18" customHeight="1" x14ac:dyDescent="0.25">
      <c r="A17" s="105" t="s">
        <v>80</v>
      </c>
      <c r="B17" s="119">
        <v>824</v>
      </c>
      <c r="C17" s="120">
        <v>928</v>
      </c>
      <c r="D17" s="122">
        <v>112.62135922330097</v>
      </c>
      <c r="E17" s="124">
        <v>104</v>
      </c>
      <c r="F17" s="119">
        <v>464</v>
      </c>
      <c r="G17" s="119">
        <v>490</v>
      </c>
      <c r="H17" s="122">
        <v>105.60344827586208</v>
      </c>
      <c r="I17" s="124">
        <v>26</v>
      </c>
      <c r="J17" s="119">
        <v>518</v>
      </c>
      <c r="K17" s="119">
        <v>645</v>
      </c>
      <c r="L17" s="122">
        <v>124.51737451737452</v>
      </c>
      <c r="M17" s="124">
        <v>127</v>
      </c>
      <c r="N17" s="119">
        <v>279</v>
      </c>
      <c r="O17" s="119">
        <v>387</v>
      </c>
      <c r="P17" s="122">
        <v>138.70967741935485</v>
      </c>
      <c r="Q17" s="124">
        <v>108</v>
      </c>
      <c r="R17" s="123">
        <v>53.9</v>
      </c>
      <c r="S17" s="123">
        <v>60</v>
      </c>
      <c r="T17" s="123">
        <v>6.1000000000000014</v>
      </c>
      <c r="U17" s="119">
        <v>31</v>
      </c>
      <c r="V17" s="119">
        <v>45</v>
      </c>
      <c r="W17" s="125">
        <v>145.16129032258064</v>
      </c>
      <c r="X17" s="124">
        <v>14</v>
      </c>
      <c r="Y17" s="119">
        <v>1935</v>
      </c>
      <c r="Z17" s="119">
        <v>2642</v>
      </c>
      <c r="AA17" s="125">
        <f t="shared" si="0"/>
        <v>136.53746770025842</v>
      </c>
      <c r="AB17" s="124">
        <f t="shared" si="1"/>
        <v>707</v>
      </c>
      <c r="AC17" s="119">
        <v>793</v>
      </c>
      <c r="AD17" s="119">
        <v>924</v>
      </c>
      <c r="AE17" s="125">
        <f t="shared" si="2"/>
        <v>116.51954602774275</v>
      </c>
      <c r="AF17" s="124">
        <f t="shared" si="3"/>
        <v>131</v>
      </c>
      <c r="AG17" s="119">
        <v>529</v>
      </c>
      <c r="AH17" s="120">
        <v>843</v>
      </c>
      <c r="AI17" s="125">
        <f t="shared" si="4"/>
        <v>159.35727788279772</v>
      </c>
      <c r="AJ17" s="124">
        <f t="shared" si="5"/>
        <v>314</v>
      </c>
      <c r="AK17" s="119">
        <v>72</v>
      </c>
      <c r="AL17" s="119">
        <v>79</v>
      </c>
      <c r="AM17" s="125">
        <v>109.72222222222223</v>
      </c>
      <c r="AN17" s="124">
        <v>7</v>
      </c>
      <c r="AO17" s="128">
        <v>142</v>
      </c>
      <c r="AP17" s="128">
        <v>180</v>
      </c>
      <c r="AQ17" s="127">
        <v>126.8</v>
      </c>
      <c r="AR17" s="126">
        <v>38</v>
      </c>
      <c r="AS17" s="129">
        <v>674</v>
      </c>
      <c r="AT17" s="130">
        <v>713</v>
      </c>
      <c r="AU17" s="131">
        <v>105.8</v>
      </c>
      <c r="AV17" s="132">
        <v>39</v>
      </c>
      <c r="AW17" s="119">
        <v>366</v>
      </c>
      <c r="AX17" s="119">
        <v>431</v>
      </c>
      <c r="AY17" s="125">
        <v>117.75956284153007</v>
      </c>
      <c r="AZ17" s="124">
        <v>65</v>
      </c>
      <c r="BA17" s="119">
        <v>324</v>
      </c>
      <c r="BB17" s="119">
        <v>403</v>
      </c>
      <c r="BC17" s="125">
        <v>124.38271604938271</v>
      </c>
      <c r="BD17" s="124">
        <v>79</v>
      </c>
      <c r="BE17" s="120">
        <v>2352.5316455696202</v>
      </c>
      <c r="BF17" s="119">
        <v>3404.5092838196288</v>
      </c>
      <c r="BG17" s="151">
        <f t="shared" si="6"/>
        <v>144.71683261864442</v>
      </c>
      <c r="BH17" s="119">
        <v>61</v>
      </c>
      <c r="BI17" s="119">
        <v>48</v>
      </c>
      <c r="BJ17" s="122">
        <v>78.7</v>
      </c>
      <c r="BK17" s="124">
        <v>-13</v>
      </c>
      <c r="BL17" s="124">
        <v>5</v>
      </c>
      <c r="BM17" s="119">
        <v>4287.03</v>
      </c>
      <c r="BN17" s="119">
        <v>4757.17</v>
      </c>
      <c r="BO17" s="123">
        <v>110.96656659738795</v>
      </c>
      <c r="BP17" s="124">
        <v>470.14000000000033</v>
      </c>
    </row>
    <row r="18" spans="1:68" s="68" customFormat="1" ht="18" customHeight="1" x14ac:dyDescent="0.25">
      <c r="A18" s="105" t="s">
        <v>79</v>
      </c>
      <c r="B18" s="119">
        <v>1887</v>
      </c>
      <c r="C18" s="120">
        <v>1812</v>
      </c>
      <c r="D18" s="122">
        <v>96.025437201907792</v>
      </c>
      <c r="E18" s="124">
        <v>-75</v>
      </c>
      <c r="F18" s="119">
        <v>1043</v>
      </c>
      <c r="G18" s="119">
        <v>1027</v>
      </c>
      <c r="H18" s="122">
        <v>98.465963566634713</v>
      </c>
      <c r="I18" s="124">
        <v>-16</v>
      </c>
      <c r="J18" s="119">
        <v>1306</v>
      </c>
      <c r="K18" s="119">
        <v>1279</v>
      </c>
      <c r="L18" s="122">
        <v>97.932618683001522</v>
      </c>
      <c r="M18" s="124">
        <v>-27</v>
      </c>
      <c r="N18" s="119">
        <v>825</v>
      </c>
      <c r="O18" s="119">
        <v>798</v>
      </c>
      <c r="P18" s="122">
        <v>96.727272727272734</v>
      </c>
      <c r="Q18" s="124">
        <v>-27</v>
      </c>
      <c r="R18" s="123">
        <v>63.2</v>
      </c>
      <c r="S18" s="123">
        <v>62.4</v>
      </c>
      <c r="T18" s="123">
        <v>-0.80000000000000426</v>
      </c>
      <c r="U18" s="119">
        <v>64</v>
      </c>
      <c r="V18" s="119">
        <v>133</v>
      </c>
      <c r="W18" s="125" t="s">
        <v>101</v>
      </c>
      <c r="X18" s="124">
        <v>69</v>
      </c>
      <c r="Y18" s="119">
        <v>5342</v>
      </c>
      <c r="Z18" s="119">
        <v>4614</v>
      </c>
      <c r="AA18" s="125">
        <f t="shared" si="0"/>
        <v>86.372145263946081</v>
      </c>
      <c r="AB18" s="124">
        <f t="shared" si="1"/>
        <v>-728</v>
      </c>
      <c r="AC18" s="119">
        <v>1866</v>
      </c>
      <c r="AD18" s="119">
        <v>1780</v>
      </c>
      <c r="AE18" s="125">
        <f t="shared" si="2"/>
        <v>95.39121114683816</v>
      </c>
      <c r="AF18" s="124">
        <f t="shared" si="3"/>
        <v>-86</v>
      </c>
      <c r="AG18" s="119">
        <v>2418</v>
      </c>
      <c r="AH18" s="120">
        <v>1778</v>
      </c>
      <c r="AI18" s="125">
        <f t="shared" si="4"/>
        <v>73.531844499586427</v>
      </c>
      <c r="AJ18" s="124">
        <f t="shared" si="5"/>
        <v>-640</v>
      </c>
      <c r="AK18" s="119">
        <v>160</v>
      </c>
      <c r="AL18" s="119">
        <v>164</v>
      </c>
      <c r="AM18" s="125">
        <v>102.49999999999999</v>
      </c>
      <c r="AN18" s="124">
        <v>4</v>
      </c>
      <c r="AO18" s="128">
        <v>433</v>
      </c>
      <c r="AP18" s="128">
        <v>449</v>
      </c>
      <c r="AQ18" s="127">
        <v>103.7</v>
      </c>
      <c r="AR18" s="126">
        <v>16</v>
      </c>
      <c r="AS18" s="129">
        <v>1385</v>
      </c>
      <c r="AT18" s="130">
        <v>1407</v>
      </c>
      <c r="AU18" s="131">
        <v>101.6</v>
      </c>
      <c r="AV18" s="132">
        <v>22</v>
      </c>
      <c r="AW18" s="119">
        <v>846</v>
      </c>
      <c r="AX18" s="119">
        <v>838</v>
      </c>
      <c r="AY18" s="125">
        <v>99.054373522458633</v>
      </c>
      <c r="AZ18" s="124">
        <v>-8</v>
      </c>
      <c r="BA18" s="119">
        <v>751</v>
      </c>
      <c r="BB18" s="119">
        <v>753</v>
      </c>
      <c r="BC18" s="125">
        <v>100.26631158455392</v>
      </c>
      <c r="BD18" s="124">
        <v>2</v>
      </c>
      <c r="BE18" s="120">
        <v>1890.7539118065433</v>
      </c>
      <c r="BF18" s="119">
        <v>2407.5144508670519</v>
      </c>
      <c r="BG18" s="151">
        <f t="shared" si="6"/>
        <v>127.33092529036544</v>
      </c>
      <c r="BH18" s="119">
        <v>78</v>
      </c>
      <c r="BI18" s="119">
        <v>57</v>
      </c>
      <c r="BJ18" s="122">
        <v>73.099999999999994</v>
      </c>
      <c r="BK18" s="124">
        <v>-21</v>
      </c>
      <c r="BL18" s="124">
        <v>31</v>
      </c>
      <c r="BM18" s="119">
        <v>4203.58</v>
      </c>
      <c r="BN18" s="119">
        <v>5143</v>
      </c>
      <c r="BO18" s="123">
        <v>122.34809376769324</v>
      </c>
      <c r="BP18" s="124">
        <v>939.42000000000007</v>
      </c>
    </row>
    <row r="19" spans="1:68" s="69" customFormat="1" ht="18" customHeight="1" x14ac:dyDescent="0.25">
      <c r="A19" s="105" t="s">
        <v>78</v>
      </c>
      <c r="B19" s="119">
        <v>735</v>
      </c>
      <c r="C19" s="120">
        <v>650</v>
      </c>
      <c r="D19" s="122">
        <v>88.435374149659864</v>
      </c>
      <c r="E19" s="124">
        <v>-85</v>
      </c>
      <c r="F19" s="119">
        <v>433</v>
      </c>
      <c r="G19" s="119">
        <v>291</v>
      </c>
      <c r="H19" s="122">
        <v>67.205542725173203</v>
      </c>
      <c r="I19" s="124">
        <v>-142</v>
      </c>
      <c r="J19" s="119">
        <v>568</v>
      </c>
      <c r="K19" s="119">
        <v>619</v>
      </c>
      <c r="L19" s="122">
        <v>108.97887323943662</v>
      </c>
      <c r="M19" s="124">
        <v>51</v>
      </c>
      <c r="N19" s="119">
        <v>320</v>
      </c>
      <c r="O19" s="119">
        <v>354</v>
      </c>
      <c r="P19" s="122">
        <v>110.625</v>
      </c>
      <c r="Q19" s="124">
        <v>34</v>
      </c>
      <c r="R19" s="123">
        <v>56.3</v>
      </c>
      <c r="S19" s="123">
        <v>57.2</v>
      </c>
      <c r="T19" s="123">
        <v>0.90000000000000568</v>
      </c>
      <c r="U19" s="119">
        <v>27</v>
      </c>
      <c r="V19" s="119">
        <v>69</v>
      </c>
      <c r="W19" s="125" t="s">
        <v>155</v>
      </c>
      <c r="X19" s="124">
        <v>42</v>
      </c>
      <c r="Y19" s="119">
        <v>2186</v>
      </c>
      <c r="Z19" s="119">
        <v>2357</v>
      </c>
      <c r="AA19" s="125">
        <f t="shared" si="0"/>
        <v>107.82250686184813</v>
      </c>
      <c r="AB19" s="124">
        <f t="shared" si="1"/>
        <v>171</v>
      </c>
      <c r="AC19" s="119">
        <v>727</v>
      </c>
      <c r="AD19" s="119">
        <v>649</v>
      </c>
      <c r="AE19" s="125">
        <f t="shared" si="2"/>
        <v>89.270976616231096</v>
      </c>
      <c r="AF19" s="124">
        <f t="shared" si="3"/>
        <v>-78</v>
      </c>
      <c r="AG19" s="119">
        <v>789</v>
      </c>
      <c r="AH19" s="120">
        <v>1028</v>
      </c>
      <c r="AI19" s="125">
        <f t="shared" si="4"/>
        <v>130.29150823827632</v>
      </c>
      <c r="AJ19" s="124">
        <f t="shared" si="5"/>
        <v>239</v>
      </c>
      <c r="AK19" s="119">
        <v>96</v>
      </c>
      <c r="AL19" s="119">
        <v>93</v>
      </c>
      <c r="AM19" s="125">
        <v>96.875</v>
      </c>
      <c r="AN19" s="124">
        <v>-3</v>
      </c>
      <c r="AO19" s="128">
        <v>136</v>
      </c>
      <c r="AP19" s="128">
        <v>147</v>
      </c>
      <c r="AQ19" s="127">
        <v>108.1</v>
      </c>
      <c r="AR19" s="126">
        <v>11</v>
      </c>
      <c r="AS19" s="129">
        <v>728</v>
      </c>
      <c r="AT19" s="130">
        <v>729</v>
      </c>
      <c r="AU19" s="131">
        <v>100.1</v>
      </c>
      <c r="AV19" s="132">
        <v>1</v>
      </c>
      <c r="AW19" s="119">
        <v>283</v>
      </c>
      <c r="AX19" s="119">
        <v>218</v>
      </c>
      <c r="AY19" s="125">
        <v>77.03180212014135</v>
      </c>
      <c r="AZ19" s="124">
        <v>-65</v>
      </c>
      <c r="BA19" s="119">
        <v>254</v>
      </c>
      <c r="BB19" s="119">
        <v>201</v>
      </c>
      <c r="BC19" s="125">
        <v>79.133858267716533</v>
      </c>
      <c r="BD19" s="124">
        <v>-53</v>
      </c>
      <c r="BE19" s="120">
        <v>2178.7313432835822</v>
      </c>
      <c r="BF19" s="119">
        <v>3138.3620689655172</v>
      </c>
      <c r="BG19" s="151">
        <f t="shared" si="6"/>
        <v>144.04539038923764</v>
      </c>
      <c r="BH19" s="119">
        <v>81</v>
      </c>
      <c r="BI19" s="119">
        <v>89</v>
      </c>
      <c r="BJ19" s="122">
        <v>109.9</v>
      </c>
      <c r="BK19" s="124">
        <v>8</v>
      </c>
      <c r="BL19" s="124">
        <v>2</v>
      </c>
      <c r="BM19" s="119">
        <v>5384.45</v>
      </c>
      <c r="BN19" s="119">
        <v>4973.8599999999997</v>
      </c>
      <c r="BO19" s="123">
        <v>92.374522931775758</v>
      </c>
      <c r="BP19" s="124">
        <v>-410.59000000000015</v>
      </c>
    </row>
    <row r="20" spans="1:68" s="68" customFormat="1" ht="18" customHeight="1" x14ac:dyDescent="0.2">
      <c r="A20" s="106" t="s">
        <v>77</v>
      </c>
      <c r="B20" s="119">
        <v>366</v>
      </c>
      <c r="C20" s="120">
        <v>364</v>
      </c>
      <c r="D20" s="122">
        <v>99.453551912568301</v>
      </c>
      <c r="E20" s="124">
        <v>-2</v>
      </c>
      <c r="F20" s="119">
        <v>164</v>
      </c>
      <c r="G20" s="119">
        <v>168</v>
      </c>
      <c r="H20" s="122">
        <v>102.4390243902439</v>
      </c>
      <c r="I20" s="124">
        <v>4</v>
      </c>
      <c r="J20" s="119">
        <v>287</v>
      </c>
      <c r="K20" s="119">
        <v>235</v>
      </c>
      <c r="L20" s="122">
        <v>81.881533101045306</v>
      </c>
      <c r="M20" s="124">
        <v>-52</v>
      </c>
      <c r="N20" s="119">
        <v>165</v>
      </c>
      <c r="O20" s="119">
        <v>121</v>
      </c>
      <c r="P20" s="122">
        <v>73.333333333333329</v>
      </c>
      <c r="Q20" s="124">
        <v>-44</v>
      </c>
      <c r="R20" s="123">
        <v>57.5</v>
      </c>
      <c r="S20" s="123">
        <v>51.5</v>
      </c>
      <c r="T20" s="123">
        <v>-6</v>
      </c>
      <c r="U20" s="119">
        <v>44</v>
      </c>
      <c r="V20" s="119">
        <v>34</v>
      </c>
      <c r="W20" s="125">
        <v>77.272727272727266</v>
      </c>
      <c r="X20" s="124">
        <v>-10</v>
      </c>
      <c r="Y20" s="119">
        <v>1217</v>
      </c>
      <c r="Z20" s="119">
        <v>1130</v>
      </c>
      <c r="AA20" s="125">
        <f t="shared" si="0"/>
        <v>92.851273623664753</v>
      </c>
      <c r="AB20" s="124">
        <f t="shared" si="1"/>
        <v>-87</v>
      </c>
      <c r="AC20" s="119">
        <v>361</v>
      </c>
      <c r="AD20" s="119">
        <v>355</v>
      </c>
      <c r="AE20" s="125">
        <f t="shared" si="2"/>
        <v>98.337950138504155</v>
      </c>
      <c r="AF20" s="124">
        <f t="shared" si="3"/>
        <v>-6</v>
      </c>
      <c r="AG20" s="119">
        <v>457</v>
      </c>
      <c r="AH20" s="120">
        <v>400</v>
      </c>
      <c r="AI20" s="125">
        <f t="shared" si="4"/>
        <v>87.527352297592998</v>
      </c>
      <c r="AJ20" s="124">
        <f t="shared" si="5"/>
        <v>-57</v>
      </c>
      <c r="AK20" s="119">
        <v>39</v>
      </c>
      <c r="AL20" s="119">
        <v>34</v>
      </c>
      <c r="AM20" s="125">
        <v>87.179487179487182</v>
      </c>
      <c r="AN20" s="124">
        <v>-5</v>
      </c>
      <c r="AO20" s="128">
        <v>98</v>
      </c>
      <c r="AP20" s="128">
        <v>71</v>
      </c>
      <c r="AQ20" s="127">
        <v>72.400000000000006</v>
      </c>
      <c r="AR20" s="126">
        <v>-27</v>
      </c>
      <c r="AS20" s="129">
        <v>280</v>
      </c>
      <c r="AT20" s="130">
        <v>226</v>
      </c>
      <c r="AU20" s="131">
        <v>80.7</v>
      </c>
      <c r="AV20" s="132">
        <v>-54</v>
      </c>
      <c r="AW20" s="119">
        <v>133</v>
      </c>
      <c r="AX20" s="119">
        <v>148</v>
      </c>
      <c r="AY20" s="125">
        <v>111.27819548872179</v>
      </c>
      <c r="AZ20" s="124">
        <v>15</v>
      </c>
      <c r="BA20" s="119">
        <v>128</v>
      </c>
      <c r="BB20" s="119">
        <v>137</v>
      </c>
      <c r="BC20" s="125">
        <v>107.03125</v>
      </c>
      <c r="BD20" s="124">
        <v>9</v>
      </c>
      <c r="BE20" s="120">
        <v>2255.4216867469881</v>
      </c>
      <c r="BF20" s="119">
        <v>2738.9312977099235</v>
      </c>
      <c r="BG20" s="151">
        <f t="shared" si="6"/>
        <v>121.43765903307886</v>
      </c>
      <c r="BH20" s="119">
        <v>18</v>
      </c>
      <c r="BI20" s="119">
        <v>9</v>
      </c>
      <c r="BJ20" s="122">
        <v>50</v>
      </c>
      <c r="BK20" s="124">
        <v>-9</v>
      </c>
      <c r="BL20" s="124">
        <v>4</v>
      </c>
      <c r="BM20" s="119">
        <v>3619.58</v>
      </c>
      <c r="BN20" s="119">
        <v>5170.8900000000003</v>
      </c>
      <c r="BO20" s="123">
        <v>142.85883997590884</v>
      </c>
      <c r="BP20" s="124">
        <v>1551.3100000000004</v>
      </c>
    </row>
    <row r="21" spans="1:68" s="68" customFormat="1" ht="18" customHeight="1" x14ac:dyDescent="0.25">
      <c r="A21" s="105" t="s">
        <v>76</v>
      </c>
      <c r="B21" s="119">
        <v>866</v>
      </c>
      <c r="C21" s="120">
        <v>955</v>
      </c>
      <c r="D21" s="122">
        <v>110.27713625866052</v>
      </c>
      <c r="E21" s="124">
        <v>89</v>
      </c>
      <c r="F21" s="119">
        <v>398</v>
      </c>
      <c r="G21" s="119">
        <v>379</v>
      </c>
      <c r="H21" s="122">
        <v>95.226130653266324</v>
      </c>
      <c r="I21" s="124">
        <v>-19</v>
      </c>
      <c r="J21" s="119">
        <v>698</v>
      </c>
      <c r="K21" s="119">
        <v>811</v>
      </c>
      <c r="L21" s="122">
        <v>116.189111747851</v>
      </c>
      <c r="M21" s="124">
        <v>113</v>
      </c>
      <c r="N21" s="119">
        <v>373</v>
      </c>
      <c r="O21" s="119">
        <v>432</v>
      </c>
      <c r="P21" s="122">
        <v>115.8176943699732</v>
      </c>
      <c r="Q21" s="124">
        <v>59</v>
      </c>
      <c r="R21" s="123">
        <v>53.4</v>
      </c>
      <c r="S21" s="123">
        <v>53.3</v>
      </c>
      <c r="T21" s="123">
        <v>-0.10000000000000142</v>
      </c>
      <c r="U21" s="119">
        <v>26</v>
      </c>
      <c r="V21" s="119">
        <v>114</v>
      </c>
      <c r="W21" s="125" t="s">
        <v>156</v>
      </c>
      <c r="X21" s="124">
        <v>88</v>
      </c>
      <c r="Y21" s="119">
        <v>3709</v>
      </c>
      <c r="Z21" s="119">
        <v>3624</v>
      </c>
      <c r="AA21" s="125">
        <f t="shared" si="0"/>
        <v>97.708277163655978</v>
      </c>
      <c r="AB21" s="124">
        <f t="shared" si="1"/>
        <v>-85</v>
      </c>
      <c r="AC21" s="119">
        <v>850</v>
      </c>
      <c r="AD21" s="119">
        <v>943</v>
      </c>
      <c r="AE21" s="125">
        <f t="shared" si="2"/>
        <v>110.94117647058823</v>
      </c>
      <c r="AF21" s="124">
        <f t="shared" si="3"/>
        <v>93</v>
      </c>
      <c r="AG21" s="119">
        <v>565</v>
      </c>
      <c r="AH21" s="120">
        <v>659</v>
      </c>
      <c r="AI21" s="125">
        <f t="shared" si="4"/>
        <v>116.63716814159292</v>
      </c>
      <c r="AJ21" s="124">
        <f t="shared" si="5"/>
        <v>94</v>
      </c>
      <c r="AK21" s="119">
        <v>102</v>
      </c>
      <c r="AL21" s="119">
        <v>95</v>
      </c>
      <c r="AM21" s="125">
        <v>93.137254901960787</v>
      </c>
      <c r="AN21" s="124">
        <v>-7</v>
      </c>
      <c r="AO21" s="128">
        <v>176</v>
      </c>
      <c r="AP21" s="128">
        <v>200</v>
      </c>
      <c r="AQ21" s="127">
        <v>113.6</v>
      </c>
      <c r="AR21" s="126">
        <v>24</v>
      </c>
      <c r="AS21" s="129">
        <v>912</v>
      </c>
      <c r="AT21" s="130">
        <v>951</v>
      </c>
      <c r="AU21" s="131">
        <v>104.3</v>
      </c>
      <c r="AV21" s="132">
        <v>39</v>
      </c>
      <c r="AW21" s="119">
        <v>331</v>
      </c>
      <c r="AX21" s="119">
        <v>353</v>
      </c>
      <c r="AY21" s="125">
        <v>106.6465256797583</v>
      </c>
      <c r="AZ21" s="124">
        <v>22</v>
      </c>
      <c r="BA21" s="119">
        <v>260</v>
      </c>
      <c r="BB21" s="119">
        <v>274</v>
      </c>
      <c r="BC21" s="125">
        <v>105.38461538461539</v>
      </c>
      <c r="BD21" s="124">
        <v>14</v>
      </c>
      <c r="BE21" s="120">
        <v>2225.4545454545455</v>
      </c>
      <c r="BF21" s="119">
        <v>2768.75</v>
      </c>
      <c r="BG21" s="151">
        <f t="shared" si="6"/>
        <v>124.41278594771241</v>
      </c>
      <c r="BH21" s="119">
        <v>67</v>
      </c>
      <c r="BI21" s="119">
        <v>64</v>
      </c>
      <c r="BJ21" s="122">
        <v>95.5</v>
      </c>
      <c r="BK21" s="124">
        <v>-3</v>
      </c>
      <c r="BL21" s="124">
        <v>17</v>
      </c>
      <c r="BM21" s="119">
        <v>4297.54</v>
      </c>
      <c r="BN21" s="119">
        <v>5446.38</v>
      </c>
      <c r="BO21" s="123">
        <v>126.73250278066057</v>
      </c>
      <c r="BP21" s="124">
        <v>1148.8400000000001</v>
      </c>
    </row>
    <row r="22" spans="1:68" s="68" customFormat="1" ht="18" customHeight="1" x14ac:dyDescent="0.25">
      <c r="A22" s="105" t="s">
        <v>75</v>
      </c>
      <c r="B22" s="119">
        <v>476</v>
      </c>
      <c r="C22" s="120">
        <v>496</v>
      </c>
      <c r="D22" s="122">
        <v>104.20168067226892</v>
      </c>
      <c r="E22" s="124">
        <v>20</v>
      </c>
      <c r="F22" s="119">
        <v>248</v>
      </c>
      <c r="G22" s="119">
        <v>232</v>
      </c>
      <c r="H22" s="122">
        <v>93.548387096774192</v>
      </c>
      <c r="I22" s="124">
        <v>-16</v>
      </c>
      <c r="J22" s="119">
        <v>331</v>
      </c>
      <c r="K22" s="119">
        <v>293</v>
      </c>
      <c r="L22" s="122">
        <v>88.51963746223565</v>
      </c>
      <c r="M22" s="124">
        <v>-38</v>
      </c>
      <c r="N22" s="119">
        <v>109</v>
      </c>
      <c r="O22" s="119">
        <v>144</v>
      </c>
      <c r="P22" s="122">
        <v>132.11009174311928</v>
      </c>
      <c r="Q22" s="124">
        <v>35</v>
      </c>
      <c r="R22" s="123">
        <v>32.9</v>
      </c>
      <c r="S22" s="123">
        <v>49.1</v>
      </c>
      <c r="T22" s="123">
        <v>16.200000000000003</v>
      </c>
      <c r="U22" s="119">
        <v>6</v>
      </c>
      <c r="V22" s="119">
        <v>33</v>
      </c>
      <c r="W22" s="125" t="s">
        <v>157</v>
      </c>
      <c r="X22" s="124">
        <v>27</v>
      </c>
      <c r="Y22" s="119">
        <v>996</v>
      </c>
      <c r="Z22" s="119">
        <v>906</v>
      </c>
      <c r="AA22" s="125">
        <f t="shared" si="0"/>
        <v>90.963855421686745</v>
      </c>
      <c r="AB22" s="124">
        <f t="shared" si="1"/>
        <v>-90</v>
      </c>
      <c r="AC22" s="119">
        <v>453</v>
      </c>
      <c r="AD22" s="119">
        <v>441</v>
      </c>
      <c r="AE22" s="125">
        <f t="shared" si="2"/>
        <v>97.350993377483448</v>
      </c>
      <c r="AF22" s="124">
        <f t="shared" si="3"/>
        <v>-12</v>
      </c>
      <c r="AG22" s="119">
        <v>354</v>
      </c>
      <c r="AH22" s="120">
        <v>229</v>
      </c>
      <c r="AI22" s="125">
        <f t="shared" si="4"/>
        <v>64.689265536723155</v>
      </c>
      <c r="AJ22" s="124">
        <f t="shared" si="5"/>
        <v>-125</v>
      </c>
      <c r="AK22" s="119">
        <v>15</v>
      </c>
      <c r="AL22" s="119">
        <v>3</v>
      </c>
      <c r="AM22" s="125">
        <v>0</v>
      </c>
      <c r="AN22" s="124">
        <v>-12</v>
      </c>
      <c r="AO22" s="128">
        <v>56</v>
      </c>
      <c r="AP22" s="128">
        <v>70</v>
      </c>
      <c r="AQ22" s="127">
        <v>125</v>
      </c>
      <c r="AR22" s="126">
        <v>14</v>
      </c>
      <c r="AS22" s="129">
        <v>318</v>
      </c>
      <c r="AT22" s="119">
        <v>245</v>
      </c>
      <c r="AU22" s="125">
        <v>77</v>
      </c>
      <c r="AV22" s="124">
        <v>-73</v>
      </c>
      <c r="AW22" s="119">
        <v>218</v>
      </c>
      <c r="AX22" s="119">
        <v>196</v>
      </c>
      <c r="AY22" s="125">
        <v>89.908256880733944</v>
      </c>
      <c r="AZ22" s="124">
        <v>-22</v>
      </c>
      <c r="BA22" s="119">
        <v>191</v>
      </c>
      <c r="BB22" s="119">
        <v>164</v>
      </c>
      <c r="BC22" s="125">
        <v>85.863874345549746</v>
      </c>
      <c r="BD22" s="124">
        <v>-27</v>
      </c>
      <c r="BE22" s="120">
        <v>1710.7954545454545</v>
      </c>
      <c r="BF22" s="119">
        <v>2087.1165644171779</v>
      </c>
      <c r="BG22" s="151">
        <f t="shared" si="6"/>
        <v>121.99684999582307</v>
      </c>
      <c r="BH22" s="119">
        <v>11</v>
      </c>
      <c r="BI22" s="119">
        <v>10</v>
      </c>
      <c r="BJ22" s="122">
        <v>90.9</v>
      </c>
      <c r="BK22" s="124">
        <v>-1</v>
      </c>
      <c r="BL22" s="124">
        <v>4</v>
      </c>
      <c r="BM22" s="119">
        <v>6574.09</v>
      </c>
      <c r="BN22" s="119">
        <v>7619.2</v>
      </c>
      <c r="BO22" s="123">
        <v>115.89740937528997</v>
      </c>
      <c r="BP22" s="124">
        <v>1045.1099999999997</v>
      </c>
    </row>
    <row r="23" spans="1:68" s="68" customFormat="1" ht="15.75" customHeight="1" x14ac:dyDescent="0.25">
      <c r="A23" s="105" t="s">
        <v>74</v>
      </c>
      <c r="B23" s="119">
        <v>1099</v>
      </c>
      <c r="C23" s="120">
        <v>1038</v>
      </c>
      <c r="D23" s="122">
        <v>94.44949954504095</v>
      </c>
      <c r="E23" s="124">
        <v>-61</v>
      </c>
      <c r="F23" s="119">
        <v>470</v>
      </c>
      <c r="G23" s="119">
        <v>467</v>
      </c>
      <c r="H23" s="122">
        <v>99.361702127659584</v>
      </c>
      <c r="I23" s="124">
        <v>-3</v>
      </c>
      <c r="J23" s="119">
        <v>749</v>
      </c>
      <c r="K23" s="119">
        <v>750</v>
      </c>
      <c r="L23" s="122">
        <v>100.13351134846462</v>
      </c>
      <c r="M23" s="124">
        <v>1</v>
      </c>
      <c r="N23" s="119">
        <v>319</v>
      </c>
      <c r="O23" s="119">
        <v>321</v>
      </c>
      <c r="P23" s="122">
        <v>100.62695924764891</v>
      </c>
      <c r="Q23" s="124">
        <v>2</v>
      </c>
      <c r="R23" s="123">
        <v>42.6</v>
      </c>
      <c r="S23" s="123">
        <v>42.8</v>
      </c>
      <c r="T23" s="123">
        <v>0.19999999999999574</v>
      </c>
      <c r="U23" s="119">
        <v>121</v>
      </c>
      <c r="V23" s="119">
        <v>159</v>
      </c>
      <c r="W23" s="125">
        <v>131.40495867768595</v>
      </c>
      <c r="X23" s="124">
        <v>38</v>
      </c>
      <c r="Y23" s="119">
        <v>2097</v>
      </c>
      <c r="Z23" s="119">
        <v>2507</v>
      </c>
      <c r="AA23" s="125">
        <f t="shared" si="0"/>
        <v>119.55174058178351</v>
      </c>
      <c r="AB23" s="124">
        <f t="shared" si="1"/>
        <v>410</v>
      </c>
      <c r="AC23" s="119">
        <v>1080</v>
      </c>
      <c r="AD23" s="119">
        <v>1027</v>
      </c>
      <c r="AE23" s="125">
        <f t="shared" si="2"/>
        <v>95.092592592592595</v>
      </c>
      <c r="AF23" s="124">
        <f t="shared" si="3"/>
        <v>-53</v>
      </c>
      <c r="AG23" s="119">
        <v>369</v>
      </c>
      <c r="AH23" s="120">
        <v>529</v>
      </c>
      <c r="AI23" s="125">
        <f t="shared" si="4"/>
        <v>143.36043360433604</v>
      </c>
      <c r="AJ23" s="124">
        <f t="shared" si="5"/>
        <v>160</v>
      </c>
      <c r="AK23" s="119">
        <v>114</v>
      </c>
      <c r="AL23" s="119">
        <v>97</v>
      </c>
      <c r="AM23" s="125">
        <v>85.087719298245617</v>
      </c>
      <c r="AN23" s="124">
        <v>-17</v>
      </c>
      <c r="AO23" s="128">
        <v>192</v>
      </c>
      <c r="AP23" s="128">
        <v>208</v>
      </c>
      <c r="AQ23" s="127">
        <v>108.3</v>
      </c>
      <c r="AR23" s="126">
        <v>16</v>
      </c>
      <c r="AS23" s="129">
        <v>879</v>
      </c>
      <c r="AT23" s="119">
        <v>804</v>
      </c>
      <c r="AU23" s="125">
        <v>91.5</v>
      </c>
      <c r="AV23" s="124">
        <v>-75</v>
      </c>
      <c r="AW23" s="119">
        <v>406</v>
      </c>
      <c r="AX23" s="119">
        <v>373</v>
      </c>
      <c r="AY23" s="125">
        <v>91.871921182266021</v>
      </c>
      <c r="AZ23" s="124">
        <v>-33</v>
      </c>
      <c r="BA23" s="119">
        <v>354</v>
      </c>
      <c r="BB23" s="119">
        <v>350</v>
      </c>
      <c r="BC23" s="125">
        <v>98.870056497175142</v>
      </c>
      <c r="BD23" s="124">
        <v>-4</v>
      </c>
      <c r="BE23" s="120">
        <v>2109.1397849462364</v>
      </c>
      <c r="BF23" s="119">
        <v>3044.7222222222222</v>
      </c>
      <c r="BG23" s="151">
        <f t="shared" si="6"/>
        <v>144.35848415328405</v>
      </c>
      <c r="BH23" s="119">
        <v>106</v>
      </c>
      <c r="BI23" s="119">
        <v>63</v>
      </c>
      <c r="BJ23" s="122">
        <v>59.4</v>
      </c>
      <c r="BK23" s="124">
        <v>-43</v>
      </c>
      <c r="BL23" s="124">
        <v>3</v>
      </c>
      <c r="BM23" s="119">
        <v>4266.13</v>
      </c>
      <c r="BN23" s="119">
        <v>5139.1000000000004</v>
      </c>
      <c r="BO23" s="123">
        <v>120.46280821259549</v>
      </c>
      <c r="BP23" s="124">
        <v>872.97000000000025</v>
      </c>
    </row>
    <row r="24" spans="1:68" s="68" customFormat="1" ht="15.75" customHeight="1" x14ac:dyDescent="0.25">
      <c r="A24" s="105" t="s">
        <v>73</v>
      </c>
      <c r="B24" s="119">
        <v>955</v>
      </c>
      <c r="C24" s="120">
        <v>1009</v>
      </c>
      <c r="D24" s="122">
        <v>105.65445026178011</v>
      </c>
      <c r="E24" s="124">
        <v>54</v>
      </c>
      <c r="F24" s="119">
        <v>524</v>
      </c>
      <c r="G24" s="119">
        <v>547</v>
      </c>
      <c r="H24" s="122">
        <v>104.38931297709924</v>
      </c>
      <c r="I24" s="124">
        <v>23</v>
      </c>
      <c r="J24" s="119">
        <v>951</v>
      </c>
      <c r="K24" s="119">
        <v>968</v>
      </c>
      <c r="L24" s="122">
        <v>101.7875920084122</v>
      </c>
      <c r="M24" s="124">
        <v>17</v>
      </c>
      <c r="N24" s="119">
        <v>590</v>
      </c>
      <c r="O24" s="119">
        <v>562</v>
      </c>
      <c r="P24" s="122">
        <v>95.254237288135585</v>
      </c>
      <c r="Q24" s="124">
        <v>-28</v>
      </c>
      <c r="R24" s="123">
        <v>62</v>
      </c>
      <c r="S24" s="123">
        <v>58.1</v>
      </c>
      <c r="T24" s="123">
        <v>-3.8999999999999986</v>
      </c>
      <c r="U24" s="119">
        <v>19</v>
      </c>
      <c r="V24" s="119">
        <v>93</v>
      </c>
      <c r="W24" s="125" t="s">
        <v>102</v>
      </c>
      <c r="X24" s="124">
        <v>74</v>
      </c>
      <c r="Y24" s="119">
        <v>2959</v>
      </c>
      <c r="Z24" s="119">
        <v>3299</v>
      </c>
      <c r="AA24" s="125">
        <f t="shared" si="0"/>
        <v>111.4903683676918</v>
      </c>
      <c r="AB24" s="124">
        <f t="shared" si="1"/>
        <v>340</v>
      </c>
      <c r="AC24" s="119">
        <v>936</v>
      </c>
      <c r="AD24" s="119">
        <v>985</v>
      </c>
      <c r="AE24" s="125">
        <f t="shared" si="2"/>
        <v>105.23504273504274</v>
      </c>
      <c r="AF24" s="124">
        <f t="shared" si="3"/>
        <v>49</v>
      </c>
      <c r="AG24" s="119">
        <v>1045</v>
      </c>
      <c r="AH24" s="120">
        <v>1102</v>
      </c>
      <c r="AI24" s="125">
        <f t="shared" si="4"/>
        <v>105.45454545454544</v>
      </c>
      <c r="AJ24" s="124">
        <f t="shared" si="5"/>
        <v>57</v>
      </c>
      <c r="AK24" s="119">
        <v>79</v>
      </c>
      <c r="AL24" s="119">
        <v>70</v>
      </c>
      <c r="AM24" s="125">
        <v>88.60759493670885</v>
      </c>
      <c r="AN24" s="124">
        <v>-9</v>
      </c>
      <c r="AO24" s="128">
        <v>278</v>
      </c>
      <c r="AP24" s="128">
        <v>279</v>
      </c>
      <c r="AQ24" s="127">
        <v>100.4</v>
      </c>
      <c r="AR24" s="126">
        <v>1</v>
      </c>
      <c r="AS24" s="129">
        <v>1604</v>
      </c>
      <c r="AT24" s="119">
        <v>1440</v>
      </c>
      <c r="AU24" s="125">
        <v>89.8</v>
      </c>
      <c r="AV24" s="124">
        <v>-164</v>
      </c>
      <c r="AW24" s="119">
        <v>306</v>
      </c>
      <c r="AX24" s="119">
        <v>382</v>
      </c>
      <c r="AY24" s="125">
        <v>124.83660130718954</v>
      </c>
      <c r="AZ24" s="124">
        <v>76</v>
      </c>
      <c r="BA24" s="119">
        <v>273</v>
      </c>
      <c r="BB24" s="119">
        <v>354</v>
      </c>
      <c r="BC24" s="125">
        <v>129.67032967032966</v>
      </c>
      <c r="BD24" s="124">
        <v>81</v>
      </c>
      <c r="BE24" s="120">
        <v>2447.3333333333335</v>
      </c>
      <c r="BF24" s="119">
        <v>3167.7740863787376</v>
      </c>
      <c r="BG24" s="151">
        <f t="shared" si="6"/>
        <v>129.43778615004376</v>
      </c>
      <c r="BH24" s="119">
        <v>87</v>
      </c>
      <c r="BI24" s="119">
        <v>136</v>
      </c>
      <c r="BJ24" s="122">
        <v>156.30000000000001</v>
      </c>
      <c r="BK24" s="124">
        <v>49</v>
      </c>
      <c r="BL24" s="124">
        <v>15</v>
      </c>
      <c r="BM24" s="119">
        <v>4575.13</v>
      </c>
      <c r="BN24" s="119">
        <v>6016.54</v>
      </c>
      <c r="BO24" s="123">
        <v>131.5053342746545</v>
      </c>
      <c r="BP24" s="124">
        <v>1441.4099999999999</v>
      </c>
    </row>
    <row r="25" spans="1:68" s="68" customFormat="1" ht="18" customHeight="1" x14ac:dyDescent="0.25">
      <c r="A25" s="105" t="s">
        <v>72</v>
      </c>
      <c r="B25" s="119">
        <v>676</v>
      </c>
      <c r="C25" s="120">
        <v>657</v>
      </c>
      <c r="D25" s="122">
        <v>97.189349112426044</v>
      </c>
      <c r="E25" s="124">
        <v>-19</v>
      </c>
      <c r="F25" s="119">
        <v>353</v>
      </c>
      <c r="G25" s="119">
        <v>356</v>
      </c>
      <c r="H25" s="122">
        <v>100.84985835694052</v>
      </c>
      <c r="I25" s="124">
        <v>3</v>
      </c>
      <c r="J25" s="119">
        <v>576</v>
      </c>
      <c r="K25" s="119">
        <v>598</v>
      </c>
      <c r="L25" s="122">
        <v>103.81944444444444</v>
      </c>
      <c r="M25" s="124">
        <v>22</v>
      </c>
      <c r="N25" s="119">
        <v>420</v>
      </c>
      <c r="O25" s="119">
        <v>428</v>
      </c>
      <c r="P25" s="122">
        <v>101.9047619047619</v>
      </c>
      <c r="Q25" s="124">
        <v>8</v>
      </c>
      <c r="R25" s="123">
        <v>72.900000000000006</v>
      </c>
      <c r="S25" s="123">
        <v>71.599999999999994</v>
      </c>
      <c r="T25" s="123">
        <v>-1.3000000000000114</v>
      </c>
      <c r="U25" s="119">
        <v>28</v>
      </c>
      <c r="V25" s="119">
        <v>53</v>
      </c>
      <c r="W25" s="125">
        <v>189.28571428571428</v>
      </c>
      <c r="X25" s="124">
        <v>25</v>
      </c>
      <c r="Y25" s="119">
        <v>2624</v>
      </c>
      <c r="Z25" s="119">
        <v>2252</v>
      </c>
      <c r="AA25" s="125">
        <f t="shared" si="0"/>
        <v>85.823170731707322</v>
      </c>
      <c r="AB25" s="124">
        <f t="shared" si="1"/>
        <v>-372</v>
      </c>
      <c r="AC25" s="119">
        <v>669</v>
      </c>
      <c r="AD25" s="119">
        <v>647</v>
      </c>
      <c r="AE25" s="125">
        <f t="shared" si="2"/>
        <v>96.711509715994026</v>
      </c>
      <c r="AF25" s="124">
        <f t="shared" si="3"/>
        <v>-22</v>
      </c>
      <c r="AG25" s="119">
        <v>1143</v>
      </c>
      <c r="AH25" s="120">
        <v>873</v>
      </c>
      <c r="AI25" s="125">
        <f t="shared" si="4"/>
        <v>76.377952755905511</v>
      </c>
      <c r="AJ25" s="124">
        <f t="shared" si="5"/>
        <v>-270</v>
      </c>
      <c r="AK25" s="119">
        <v>93</v>
      </c>
      <c r="AL25" s="119">
        <v>87</v>
      </c>
      <c r="AM25" s="125">
        <v>93.548387096774192</v>
      </c>
      <c r="AN25" s="124">
        <v>-6</v>
      </c>
      <c r="AO25" s="128">
        <v>143</v>
      </c>
      <c r="AP25" s="128">
        <v>195</v>
      </c>
      <c r="AQ25" s="127">
        <v>136.4</v>
      </c>
      <c r="AR25" s="126">
        <v>52</v>
      </c>
      <c r="AS25" s="129">
        <v>540</v>
      </c>
      <c r="AT25" s="119">
        <v>582</v>
      </c>
      <c r="AU25" s="125">
        <v>107.8</v>
      </c>
      <c r="AV25" s="124">
        <v>42</v>
      </c>
      <c r="AW25" s="119">
        <v>263</v>
      </c>
      <c r="AX25" s="119">
        <v>263</v>
      </c>
      <c r="AY25" s="125">
        <v>100</v>
      </c>
      <c r="AZ25" s="124">
        <v>0</v>
      </c>
      <c r="BA25" s="119">
        <v>242</v>
      </c>
      <c r="BB25" s="119">
        <v>249</v>
      </c>
      <c r="BC25" s="125">
        <v>102.89256198347107</v>
      </c>
      <c r="BD25" s="124">
        <v>7</v>
      </c>
      <c r="BE25" s="120">
        <v>2163.3540372670809</v>
      </c>
      <c r="BF25" s="119">
        <v>2467.4603174603176</v>
      </c>
      <c r="BG25" s="151">
        <f t="shared" si="6"/>
        <v>114.05716655501324</v>
      </c>
      <c r="BH25" s="119">
        <v>16</v>
      </c>
      <c r="BI25" s="119">
        <v>12</v>
      </c>
      <c r="BJ25" s="122">
        <v>75</v>
      </c>
      <c r="BK25" s="124">
        <v>-4</v>
      </c>
      <c r="BL25" s="124">
        <v>12</v>
      </c>
      <c r="BM25" s="119">
        <v>4202.3100000000004</v>
      </c>
      <c r="BN25" s="119">
        <v>4928.17</v>
      </c>
      <c r="BO25" s="123">
        <v>117.2728808679036</v>
      </c>
      <c r="BP25" s="124">
        <v>725.85999999999967</v>
      </c>
    </row>
    <row r="26" spans="1:68" s="68" customFormat="1" ht="18" customHeight="1" x14ac:dyDescent="0.25">
      <c r="A26" s="105" t="s">
        <v>66</v>
      </c>
      <c r="B26" s="119">
        <v>3130</v>
      </c>
      <c r="C26" s="120">
        <v>3137</v>
      </c>
      <c r="D26" s="122">
        <v>100.22364217252395</v>
      </c>
      <c r="E26" s="124">
        <v>7</v>
      </c>
      <c r="F26" s="119">
        <v>1781</v>
      </c>
      <c r="G26" s="119">
        <v>1728</v>
      </c>
      <c r="H26" s="122">
        <v>97.024143739472208</v>
      </c>
      <c r="I26" s="124">
        <v>-53</v>
      </c>
      <c r="J26" s="119">
        <v>3843</v>
      </c>
      <c r="K26" s="119">
        <v>2946</v>
      </c>
      <c r="L26" s="122">
        <v>76.658860265417644</v>
      </c>
      <c r="M26" s="124">
        <v>-897</v>
      </c>
      <c r="N26" s="119">
        <v>3099</v>
      </c>
      <c r="O26" s="119">
        <v>2057</v>
      </c>
      <c r="P26" s="122">
        <v>66.376250403355925</v>
      </c>
      <c r="Q26" s="124">
        <v>-1042</v>
      </c>
      <c r="R26" s="123">
        <v>80.599999999999994</v>
      </c>
      <c r="S26" s="123">
        <v>69.8</v>
      </c>
      <c r="T26" s="123">
        <v>-10.799999999999997</v>
      </c>
      <c r="U26" s="119">
        <v>270</v>
      </c>
      <c r="V26" s="119">
        <v>398</v>
      </c>
      <c r="W26" s="125">
        <v>147.40740740740742</v>
      </c>
      <c r="X26" s="124">
        <v>128</v>
      </c>
      <c r="Y26" s="119">
        <v>11602</v>
      </c>
      <c r="Z26" s="119">
        <v>11410</v>
      </c>
      <c r="AA26" s="125">
        <f t="shared" si="0"/>
        <v>98.345112911566972</v>
      </c>
      <c r="AB26" s="124">
        <f t="shared" si="1"/>
        <v>-192</v>
      </c>
      <c r="AC26" s="119">
        <v>3027</v>
      </c>
      <c r="AD26" s="119">
        <v>3002</v>
      </c>
      <c r="AE26" s="125">
        <f t="shared" si="2"/>
        <v>99.174099768747936</v>
      </c>
      <c r="AF26" s="124">
        <f t="shared" si="3"/>
        <v>-25</v>
      </c>
      <c r="AG26" s="119">
        <v>4301</v>
      </c>
      <c r="AH26" s="120">
        <v>4469</v>
      </c>
      <c r="AI26" s="125">
        <f t="shared" si="4"/>
        <v>103.90606835619623</v>
      </c>
      <c r="AJ26" s="124">
        <f t="shared" si="5"/>
        <v>168</v>
      </c>
      <c r="AK26" s="119">
        <v>173</v>
      </c>
      <c r="AL26" s="119">
        <v>236</v>
      </c>
      <c r="AM26" s="125">
        <v>136.41618497109826</v>
      </c>
      <c r="AN26" s="124">
        <v>63</v>
      </c>
      <c r="AO26" s="128">
        <v>2178</v>
      </c>
      <c r="AP26" s="128">
        <v>1951</v>
      </c>
      <c r="AQ26" s="127">
        <v>89.6</v>
      </c>
      <c r="AR26" s="126">
        <v>-227</v>
      </c>
      <c r="AS26" s="129">
        <v>13498</v>
      </c>
      <c r="AT26" s="119">
        <v>13558</v>
      </c>
      <c r="AU26" s="125">
        <v>100.4</v>
      </c>
      <c r="AV26" s="124">
        <v>60</v>
      </c>
      <c r="AW26" s="119">
        <v>1375</v>
      </c>
      <c r="AX26" s="119">
        <v>1332</v>
      </c>
      <c r="AY26" s="125">
        <v>96.872727272727275</v>
      </c>
      <c r="AZ26" s="124">
        <v>-43</v>
      </c>
      <c r="BA26" s="119">
        <v>990</v>
      </c>
      <c r="BB26" s="119">
        <v>999</v>
      </c>
      <c r="BC26" s="125">
        <v>100.90909090909091</v>
      </c>
      <c r="BD26" s="124">
        <v>9</v>
      </c>
      <c r="BE26" s="120">
        <v>2961.8279569892475</v>
      </c>
      <c r="BF26" s="119">
        <v>3437.5259875259876</v>
      </c>
      <c r="BG26" s="151">
        <f t="shared" si="6"/>
        <v>116.0609609148364</v>
      </c>
      <c r="BH26" s="119">
        <v>1779</v>
      </c>
      <c r="BI26" s="119">
        <v>1244</v>
      </c>
      <c r="BJ26" s="122">
        <v>69.900000000000006</v>
      </c>
      <c r="BK26" s="124">
        <v>-535</v>
      </c>
      <c r="BL26" s="124">
        <v>234</v>
      </c>
      <c r="BM26" s="119">
        <v>5529.34</v>
      </c>
      <c r="BN26" s="119">
        <v>6331.36</v>
      </c>
      <c r="BO26" s="123">
        <v>114.5048052751323</v>
      </c>
      <c r="BP26" s="124">
        <v>802.01999999999953</v>
      </c>
    </row>
    <row r="27" spans="1:68" s="4" customFormat="1" x14ac:dyDescent="0.2">
      <c r="A27" s="55"/>
      <c r="B27" s="55"/>
      <c r="C27" s="55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8"/>
      <c r="AT27" s="58"/>
      <c r="AU27" s="58"/>
      <c r="AV27" s="59"/>
      <c r="AW27" s="55"/>
      <c r="AX27" s="55"/>
      <c r="AY27" s="55"/>
      <c r="AZ27" s="55"/>
      <c r="BA27" s="55"/>
      <c r="BB27" s="55"/>
      <c r="BC27" s="55"/>
      <c r="BD27" s="60"/>
      <c r="BE27" s="55"/>
      <c r="BF27" s="60"/>
      <c r="BG27" s="152"/>
      <c r="BH27" s="55"/>
      <c r="BI27" s="55"/>
      <c r="BJ27" s="55"/>
      <c r="BK27" s="55"/>
      <c r="BL27" s="58"/>
      <c r="BM27" s="55"/>
      <c r="BN27" s="55"/>
      <c r="BO27" s="55"/>
      <c r="BP27" s="55"/>
    </row>
    <row r="28" spans="1:68" s="4" customFormat="1" x14ac:dyDescent="0.2">
      <c r="A28" s="55"/>
      <c r="B28" s="55"/>
      <c r="C28" s="55"/>
      <c r="D28" s="55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8"/>
      <c r="AT28" s="58"/>
      <c r="AU28" s="58"/>
      <c r="AV28" s="59"/>
      <c r="AW28" s="55"/>
      <c r="AX28" s="55"/>
      <c r="AY28" s="55"/>
      <c r="AZ28" s="55"/>
      <c r="BA28" s="55"/>
      <c r="BB28" s="55"/>
      <c r="BC28" s="55"/>
      <c r="BD28" s="60"/>
      <c r="BE28" s="60"/>
      <c r="BF28" s="60"/>
      <c r="BG28" s="152"/>
      <c r="BH28" s="55"/>
      <c r="BI28" s="55"/>
      <c r="BJ28" s="55"/>
      <c r="BK28" s="55"/>
      <c r="BL28" s="58"/>
      <c r="BM28" s="55"/>
      <c r="BN28" s="55"/>
      <c r="BO28" s="55"/>
      <c r="BP28" s="55"/>
    </row>
    <row r="29" spans="1:68" s="4" customForma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152"/>
      <c r="BH29" s="55"/>
      <c r="BI29" s="55"/>
      <c r="BJ29" s="55"/>
      <c r="BK29" s="55"/>
      <c r="BL29" s="58"/>
      <c r="BM29" s="55"/>
      <c r="BN29" s="55"/>
      <c r="BO29" s="55"/>
      <c r="BP29" s="55"/>
    </row>
    <row r="30" spans="1:68" s="4" customFormat="1" x14ac:dyDescent="0.2">
      <c r="A30" s="55"/>
      <c r="B30" s="55"/>
      <c r="C30" s="55"/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60"/>
      <c r="AW30" s="55"/>
      <c r="AX30" s="55"/>
      <c r="AY30" s="55"/>
      <c r="AZ30" s="55"/>
      <c r="BA30" s="55"/>
      <c r="BB30" s="55"/>
      <c r="BC30" s="55"/>
      <c r="BD30" s="60"/>
      <c r="BE30" s="60"/>
      <c r="BF30" s="60"/>
      <c r="BG30" s="152"/>
      <c r="BH30" s="55"/>
      <c r="BI30" s="55"/>
      <c r="BJ30" s="55"/>
      <c r="BK30" s="55"/>
      <c r="BL30" s="58"/>
      <c r="BM30" s="55"/>
      <c r="BN30" s="55"/>
      <c r="BO30" s="55"/>
      <c r="BP30" s="55"/>
    </row>
    <row r="31" spans="1:68" s="4" customFormat="1" x14ac:dyDescent="0.2">
      <c r="A31" s="55"/>
      <c r="B31" s="55"/>
      <c r="C31" s="55"/>
      <c r="D31" s="55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60"/>
      <c r="BE31" s="60"/>
      <c r="BF31" s="60"/>
      <c r="BG31" s="152"/>
      <c r="BH31" s="55"/>
      <c r="BI31" s="55"/>
      <c r="BJ31" s="55"/>
      <c r="BK31" s="55"/>
      <c r="BL31" s="58"/>
      <c r="BM31" s="55"/>
      <c r="BN31" s="55"/>
      <c r="BO31" s="55"/>
      <c r="BP31" s="55"/>
    </row>
    <row r="32" spans="1:68" s="4" customFormat="1" x14ac:dyDescent="0.2">
      <c r="A32" s="55"/>
      <c r="B32" s="55"/>
      <c r="C32" s="55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152"/>
      <c r="BH32" s="55"/>
      <c r="BI32" s="55"/>
      <c r="BJ32" s="55"/>
      <c r="BK32" s="55"/>
      <c r="BL32" s="58"/>
      <c r="BM32" s="55"/>
      <c r="BN32" s="55"/>
      <c r="BO32" s="55"/>
      <c r="BP32" s="55"/>
    </row>
    <row r="33" spans="1:68" s="4" customFormat="1" x14ac:dyDescent="0.2">
      <c r="A33" s="55"/>
      <c r="B33" s="55"/>
      <c r="C33" s="55"/>
      <c r="D33" s="55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152"/>
      <c r="BH33" s="55"/>
      <c r="BI33" s="55"/>
      <c r="BJ33" s="55"/>
      <c r="BK33" s="55"/>
      <c r="BL33" s="58"/>
      <c r="BM33" s="55"/>
      <c r="BN33" s="55"/>
      <c r="BO33" s="55"/>
      <c r="BP33" s="55"/>
    </row>
    <row r="34" spans="1:68" s="4" customFormat="1" x14ac:dyDescent="0.2">
      <c r="A34" s="55"/>
      <c r="B34" s="55"/>
      <c r="C34" s="55"/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152"/>
      <c r="BH34" s="55"/>
      <c r="BI34" s="55"/>
      <c r="BJ34" s="55"/>
      <c r="BK34" s="55"/>
      <c r="BL34" s="58"/>
      <c r="BM34" s="55"/>
      <c r="BN34" s="55"/>
      <c r="BO34" s="55"/>
      <c r="BP34" s="55"/>
    </row>
    <row r="35" spans="1:68" s="4" customFormat="1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152"/>
      <c r="BH35" s="55"/>
      <c r="BI35" s="55"/>
      <c r="BJ35" s="55"/>
      <c r="BK35" s="55"/>
      <c r="BL35" s="58"/>
      <c r="BM35" s="55"/>
      <c r="BN35" s="55"/>
      <c r="BO35" s="55"/>
      <c r="BP35" s="55"/>
    </row>
    <row r="36" spans="1:68" s="4" customFormat="1" x14ac:dyDescent="0.2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152"/>
      <c r="BH36" s="55"/>
      <c r="BI36" s="55"/>
      <c r="BJ36" s="55"/>
      <c r="BK36" s="55"/>
      <c r="BL36" s="58"/>
      <c r="BM36" s="55"/>
      <c r="BN36" s="55"/>
      <c r="BO36" s="55"/>
      <c r="BP36" s="55"/>
    </row>
    <row r="37" spans="1:68" s="4" customFormat="1" x14ac:dyDescent="0.2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152"/>
      <c r="BH37" s="55"/>
      <c r="BI37" s="55"/>
      <c r="BJ37" s="55"/>
      <c r="BK37" s="55"/>
      <c r="BL37" s="58"/>
      <c r="BM37" s="55"/>
      <c r="BN37" s="55"/>
      <c r="BO37" s="55"/>
      <c r="BP37" s="55"/>
    </row>
    <row r="38" spans="1:68" s="4" customFormat="1" x14ac:dyDescent="0.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152"/>
      <c r="BH38" s="55"/>
      <c r="BI38" s="55"/>
      <c r="BJ38" s="55"/>
      <c r="BK38" s="55"/>
      <c r="BL38" s="58"/>
      <c r="BM38" s="55"/>
      <c r="BN38" s="55"/>
      <c r="BO38" s="55"/>
      <c r="BP38" s="55"/>
    </row>
    <row r="39" spans="1:68" s="4" customFormat="1" x14ac:dyDescent="0.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152"/>
      <c r="BH39" s="55"/>
      <c r="BI39" s="55"/>
      <c r="BJ39" s="55"/>
      <c r="BK39" s="55"/>
      <c r="BL39" s="58"/>
      <c r="BM39" s="55"/>
      <c r="BN39" s="55"/>
      <c r="BO39" s="55"/>
      <c r="BP39" s="55"/>
    </row>
    <row r="40" spans="1:68" s="4" customFormat="1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152"/>
      <c r="BH40" s="55"/>
      <c r="BI40" s="55"/>
      <c r="BJ40" s="55"/>
      <c r="BK40" s="55"/>
      <c r="BL40" s="58"/>
      <c r="BM40" s="55"/>
      <c r="BN40" s="55"/>
      <c r="BO40" s="55"/>
      <c r="BP40" s="55"/>
    </row>
    <row r="41" spans="1:68" s="4" customFormat="1" x14ac:dyDescent="0.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152"/>
      <c r="BH41" s="55"/>
      <c r="BI41" s="55"/>
      <c r="BJ41" s="55"/>
      <c r="BK41" s="55"/>
      <c r="BL41" s="58"/>
      <c r="BM41" s="55"/>
      <c r="BN41" s="55"/>
      <c r="BO41" s="55"/>
      <c r="BP41" s="55"/>
    </row>
    <row r="42" spans="1:68" s="4" customFormat="1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152"/>
      <c r="BH42" s="55"/>
      <c r="BI42" s="55"/>
      <c r="BJ42" s="55"/>
      <c r="BK42" s="55"/>
      <c r="BL42" s="58"/>
      <c r="BM42" s="55"/>
      <c r="BN42" s="55"/>
      <c r="BO42" s="55"/>
      <c r="BP42" s="55"/>
    </row>
    <row r="43" spans="1:68" s="4" customFormat="1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152"/>
      <c r="BH43" s="55"/>
      <c r="BI43" s="55"/>
      <c r="BJ43" s="55"/>
      <c r="BK43" s="55"/>
      <c r="BL43" s="58"/>
      <c r="BM43" s="55"/>
      <c r="BN43" s="55"/>
      <c r="BO43" s="55"/>
      <c r="BP43" s="55"/>
    </row>
    <row r="44" spans="1:68" s="4" customForma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152"/>
      <c r="BH44" s="55"/>
      <c r="BI44" s="55"/>
      <c r="BJ44" s="55"/>
      <c r="BK44" s="55"/>
      <c r="BL44" s="58"/>
      <c r="BM44" s="55"/>
      <c r="BN44" s="55"/>
      <c r="BO44" s="55"/>
      <c r="BP44" s="55"/>
    </row>
    <row r="45" spans="1:68" s="4" customFormat="1" x14ac:dyDescent="0.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152"/>
      <c r="BH45" s="55"/>
      <c r="BI45" s="55"/>
      <c r="BJ45" s="55"/>
      <c r="BK45" s="55"/>
      <c r="BL45" s="58"/>
      <c r="BM45" s="55"/>
      <c r="BN45" s="55"/>
      <c r="BO45" s="55"/>
      <c r="BP45" s="55"/>
    </row>
    <row r="46" spans="1:68" s="4" customFormat="1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152"/>
      <c r="BH46" s="55"/>
      <c r="BI46" s="55"/>
      <c r="BJ46" s="55"/>
      <c r="BK46" s="55"/>
      <c r="BL46" s="58"/>
      <c r="BM46" s="55"/>
      <c r="BN46" s="55"/>
      <c r="BO46" s="55"/>
      <c r="BP46" s="55"/>
    </row>
    <row r="47" spans="1:68" s="4" customFormat="1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152"/>
      <c r="BH47" s="55"/>
      <c r="BI47" s="55"/>
      <c r="BJ47" s="55"/>
      <c r="BK47" s="55"/>
      <c r="BL47" s="58"/>
      <c r="BM47" s="55"/>
      <c r="BN47" s="55"/>
      <c r="BO47" s="55"/>
      <c r="BP47" s="55"/>
    </row>
    <row r="48" spans="1:68" s="4" customFormat="1" x14ac:dyDescent="0.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152"/>
      <c r="BH48" s="55"/>
      <c r="BI48" s="55"/>
      <c r="BJ48" s="55"/>
      <c r="BK48" s="55"/>
      <c r="BL48" s="58"/>
      <c r="BM48" s="55"/>
      <c r="BN48" s="55"/>
      <c r="BO48" s="55"/>
      <c r="BP48" s="55"/>
    </row>
    <row r="49" spans="1:68" s="4" customFormat="1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152"/>
      <c r="BH49" s="55"/>
      <c r="BI49" s="55"/>
      <c r="BJ49" s="55"/>
      <c r="BK49" s="55"/>
      <c r="BL49" s="58"/>
      <c r="BM49" s="55"/>
      <c r="BN49" s="55"/>
      <c r="BO49" s="55"/>
      <c r="BP49" s="55"/>
    </row>
    <row r="50" spans="1:68" s="4" customFormat="1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152"/>
      <c r="BH50" s="55"/>
      <c r="BI50" s="55"/>
      <c r="BJ50" s="55"/>
      <c r="BK50" s="55"/>
      <c r="BL50" s="58"/>
      <c r="BM50" s="55"/>
      <c r="BN50" s="55"/>
      <c r="BO50" s="55"/>
      <c r="BP50" s="55"/>
    </row>
    <row r="51" spans="1:68" s="4" customFormat="1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152"/>
      <c r="BH51" s="55"/>
      <c r="BI51" s="55"/>
      <c r="BJ51" s="55"/>
      <c r="BK51" s="55"/>
      <c r="BL51" s="58"/>
      <c r="BM51" s="55"/>
      <c r="BN51" s="55"/>
      <c r="BO51" s="55"/>
      <c r="BP51" s="55"/>
    </row>
    <row r="52" spans="1:68" s="4" customFormat="1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152"/>
      <c r="BH52" s="55"/>
      <c r="BI52" s="55"/>
      <c r="BJ52" s="55"/>
      <c r="BK52" s="55"/>
      <c r="BL52" s="58"/>
      <c r="BM52" s="55"/>
      <c r="BN52" s="55"/>
      <c r="BO52" s="55"/>
      <c r="BP52" s="55"/>
    </row>
    <row r="53" spans="1:68" s="4" customFormat="1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152"/>
      <c r="BH53" s="55"/>
      <c r="BI53" s="55"/>
      <c r="BJ53" s="55"/>
      <c r="BK53" s="55"/>
      <c r="BL53" s="58"/>
      <c r="BM53" s="55"/>
      <c r="BN53" s="55"/>
      <c r="BO53" s="55"/>
      <c r="BP53" s="55"/>
    </row>
    <row r="54" spans="1:68" s="2" customFormat="1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152"/>
      <c r="BH54" s="55"/>
      <c r="BI54" s="55"/>
      <c r="BJ54" s="55"/>
      <c r="BK54" s="55"/>
      <c r="BL54" s="58"/>
      <c r="BM54" s="55"/>
      <c r="BN54" s="55"/>
      <c r="BO54" s="55"/>
      <c r="BP54" s="55"/>
    </row>
    <row r="55" spans="1:68" s="2" customFormat="1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152"/>
      <c r="BH55" s="55"/>
      <c r="BI55" s="55"/>
      <c r="BJ55" s="55"/>
      <c r="BK55" s="55"/>
      <c r="BL55" s="58"/>
      <c r="BM55" s="55"/>
      <c r="BN55" s="55"/>
      <c r="BO55" s="55"/>
      <c r="BP55" s="55"/>
    </row>
    <row r="56" spans="1:68" s="2" customFormat="1" x14ac:dyDescent="0.2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152"/>
      <c r="BH56" s="55"/>
      <c r="BI56" s="55"/>
      <c r="BJ56" s="55"/>
      <c r="BK56" s="55"/>
      <c r="BL56" s="58"/>
      <c r="BM56" s="55"/>
      <c r="BN56" s="55"/>
      <c r="BO56" s="55"/>
      <c r="BP56" s="55"/>
    </row>
    <row r="57" spans="1:68" s="2" customFormat="1" x14ac:dyDescent="0.2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152"/>
      <c r="BH57" s="55"/>
      <c r="BI57" s="55"/>
      <c r="BJ57" s="55"/>
      <c r="BK57" s="55"/>
      <c r="BL57" s="58"/>
      <c r="BM57" s="55"/>
      <c r="BN57" s="55"/>
      <c r="BO57" s="55"/>
      <c r="BP57" s="55"/>
    </row>
    <row r="58" spans="1:68" s="2" customFormat="1" x14ac:dyDescent="0.2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152"/>
      <c r="BH58" s="55"/>
      <c r="BI58" s="55"/>
      <c r="BJ58" s="55"/>
      <c r="BK58" s="55"/>
      <c r="BL58" s="58"/>
      <c r="BM58" s="55"/>
      <c r="BN58" s="55"/>
      <c r="BO58" s="55"/>
      <c r="BP58" s="55"/>
    </row>
    <row r="59" spans="1:68" s="2" customFormat="1" x14ac:dyDescent="0.2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152"/>
      <c r="BH59" s="55"/>
      <c r="BI59" s="55"/>
      <c r="BJ59" s="55"/>
      <c r="BK59" s="55"/>
      <c r="BL59" s="58"/>
      <c r="BM59" s="55"/>
      <c r="BN59" s="55"/>
      <c r="BO59" s="55"/>
      <c r="BP59" s="55"/>
    </row>
    <row r="60" spans="1:68" s="2" customFormat="1" x14ac:dyDescent="0.2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152"/>
      <c r="BH60" s="55"/>
      <c r="BI60" s="55"/>
      <c r="BJ60" s="55"/>
      <c r="BK60" s="55"/>
      <c r="BL60" s="58"/>
      <c r="BM60" s="55"/>
      <c r="BN60" s="55"/>
      <c r="BO60" s="55"/>
      <c r="BP60" s="55"/>
    </row>
    <row r="61" spans="1:68" s="2" customFormat="1" x14ac:dyDescent="0.2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152"/>
      <c r="BH61" s="55"/>
      <c r="BI61" s="55"/>
      <c r="BJ61" s="55"/>
      <c r="BK61" s="55"/>
      <c r="BL61" s="58"/>
      <c r="BM61" s="55"/>
      <c r="BN61" s="55"/>
      <c r="BO61" s="55"/>
      <c r="BP61" s="55"/>
    </row>
    <row r="62" spans="1:68" s="2" customFormat="1" x14ac:dyDescent="0.2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152"/>
      <c r="BH62" s="55"/>
      <c r="BI62" s="55"/>
      <c r="BJ62" s="55"/>
      <c r="BK62" s="55"/>
      <c r="BL62" s="58"/>
      <c r="BM62" s="55"/>
      <c r="BN62" s="55"/>
      <c r="BO62" s="55"/>
      <c r="BP62" s="55"/>
    </row>
    <row r="63" spans="1:68" s="2" customFormat="1" x14ac:dyDescent="0.2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152"/>
      <c r="BH63" s="55"/>
      <c r="BI63" s="55"/>
      <c r="BJ63" s="55"/>
      <c r="BK63" s="55"/>
      <c r="BL63" s="58"/>
      <c r="BM63" s="55"/>
      <c r="BN63" s="55"/>
      <c r="BO63" s="55"/>
      <c r="BP63" s="55"/>
    </row>
    <row r="64" spans="1:68" s="2" customFormat="1" x14ac:dyDescent="0.2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152"/>
      <c r="BH64" s="55"/>
      <c r="BI64" s="55"/>
      <c r="BJ64" s="55"/>
      <c r="BK64" s="55"/>
      <c r="BL64" s="58"/>
      <c r="BM64" s="55"/>
      <c r="BN64" s="55"/>
      <c r="BO64" s="55"/>
      <c r="BP64" s="55"/>
    </row>
    <row r="65" spans="1:68" s="2" customFormat="1" x14ac:dyDescent="0.2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152"/>
      <c r="BH65" s="55"/>
      <c r="BI65" s="55"/>
      <c r="BJ65" s="55"/>
      <c r="BK65" s="55"/>
      <c r="BL65" s="58"/>
      <c r="BM65" s="55"/>
      <c r="BN65" s="55"/>
      <c r="BO65" s="55"/>
      <c r="BP65" s="55"/>
    </row>
    <row r="66" spans="1:68" s="2" customFormat="1" x14ac:dyDescent="0.2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152"/>
      <c r="BH66" s="55"/>
      <c r="BI66" s="55"/>
      <c r="BJ66" s="55"/>
      <c r="BK66" s="55"/>
      <c r="BL66" s="58"/>
      <c r="BM66" s="55"/>
      <c r="BN66" s="55"/>
      <c r="BO66" s="55"/>
      <c r="BP66" s="55"/>
    </row>
    <row r="67" spans="1:68" s="2" customFormat="1" x14ac:dyDescent="0.2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152"/>
      <c r="BH67" s="55"/>
      <c r="BI67" s="55"/>
      <c r="BJ67" s="55"/>
      <c r="BK67" s="55"/>
      <c r="BL67" s="58"/>
      <c r="BM67" s="55"/>
      <c r="BN67" s="55"/>
      <c r="BO67" s="55"/>
      <c r="BP67" s="55"/>
    </row>
    <row r="68" spans="1:68" s="2" customFormat="1" x14ac:dyDescent="0.2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152"/>
      <c r="BH68" s="55"/>
      <c r="BI68" s="55"/>
      <c r="BJ68" s="55"/>
      <c r="BK68" s="55"/>
      <c r="BL68" s="58"/>
      <c r="BM68" s="55"/>
      <c r="BN68" s="55"/>
      <c r="BO68" s="55"/>
      <c r="BP68" s="55"/>
    </row>
    <row r="69" spans="1:68" s="2" customFormat="1" x14ac:dyDescent="0.2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152"/>
      <c r="BH69" s="55"/>
      <c r="BI69" s="55"/>
      <c r="BJ69" s="55"/>
      <c r="BK69" s="55"/>
      <c r="BL69" s="58"/>
      <c r="BM69" s="55"/>
      <c r="BN69" s="55"/>
      <c r="BO69" s="55"/>
      <c r="BP69" s="55"/>
    </row>
    <row r="70" spans="1:68" s="2" customFormat="1" x14ac:dyDescent="0.2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152"/>
      <c r="BH70" s="55"/>
      <c r="BI70" s="55"/>
      <c r="BJ70" s="55"/>
      <c r="BK70" s="55"/>
      <c r="BL70" s="58"/>
      <c r="BM70" s="55"/>
      <c r="BN70" s="55"/>
      <c r="BO70" s="55"/>
      <c r="BP70" s="55"/>
    </row>
    <row r="71" spans="1:68" s="2" customFormat="1" x14ac:dyDescent="0.2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152"/>
      <c r="BH71" s="55"/>
      <c r="BI71" s="55"/>
      <c r="BJ71" s="55"/>
      <c r="BK71" s="55"/>
      <c r="BL71" s="58"/>
      <c r="BM71" s="55"/>
      <c r="BN71" s="55"/>
      <c r="BO71" s="55"/>
      <c r="BP71" s="55"/>
    </row>
    <row r="72" spans="1:68" s="2" customFormat="1" x14ac:dyDescent="0.2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152"/>
      <c r="BH72" s="55"/>
      <c r="BI72" s="55"/>
      <c r="BJ72" s="55"/>
      <c r="BK72" s="55"/>
      <c r="BL72" s="58"/>
      <c r="BM72" s="55"/>
      <c r="BN72" s="55"/>
      <c r="BO72" s="55"/>
      <c r="BP72" s="55"/>
    </row>
    <row r="73" spans="1:68" s="2" customFormat="1" x14ac:dyDescent="0.2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152"/>
      <c r="BH73" s="55"/>
      <c r="BI73" s="55"/>
      <c r="BJ73" s="55"/>
      <c r="BK73" s="55"/>
      <c r="BL73" s="58"/>
      <c r="BM73" s="55"/>
      <c r="BN73" s="55"/>
      <c r="BO73" s="55"/>
      <c r="BP73" s="55"/>
    </row>
    <row r="74" spans="1:68" s="2" customFormat="1" x14ac:dyDescent="0.2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152"/>
      <c r="BH74" s="55"/>
      <c r="BI74" s="55"/>
      <c r="BJ74" s="55"/>
      <c r="BK74" s="55"/>
      <c r="BL74" s="58"/>
      <c r="BM74" s="55"/>
      <c r="BN74" s="55"/>
      <c r="BO74" s="55"/>
      <c r="BP74" s="55"/>
    </row>
    <row r="75" spans="1:68" s="2" customFormat="1" x14ac:dyDescent="0.2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152"/>
      <c r="BH75" s="55"/>
      <c r="BI75" s="55"/>
      <c r="BJ75" s="55"/>
      <c r="BK75" s="55"/>
      <c r="BL75" s="58"/>
      <c r="BM75" s="55"/>
      <c r="BN75" s="55"/>
      <c r="BO75" s="55"/>
      <c r="BP75" s="55"/>
    </row>
    <row r="76" spans="1:68" s="2" customFormat="1" x14ac:dyDescent="0.2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152"/>
      <c r="BH76" s="55"/>
      <c r="BI76" s="55"/>
      <c r="BJ76" s="55"/>
      <c r="BK76" s="55"/>
      <c r="BL76" s="58"/>
      <c r="BM76" s="55"/>
      <c r="BN76" s="55"/>
      <c r="BO76" s="55"/>
      <c r="BP76" s="55"/>
    </row>
    <row r="77" spans="1:68" s="2" customFormat="1" x14ac:dyDescent="0.2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152"/>
      <c r="BH77" s="55"/>
      <c r="BI77" s="55"/>
      <c r="BJ77" s="55"/>
      <c r="BK77" s="55"/>
      <c r="BL77" s="58"/>
      <c r="BM77" s="55"/>
      <c r="BN77" s="55"/>
      <c r="BO77" s="55"/>
      <c r="BP77" s="55"/>
    </row>
    <row r="78" spans="1:68" s="2" customFormat="1" x14ac:dyDescent="0.2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152"/>
      <c r="BH78" s="55"/>
      <c r="BI78" s="55"/>
      <c r="BJ78" s="55"/>
      <c r="BK78" s="55"/>
      <c r="BL78" s="58"/>
      <c r="BM78" s="55"/>
      <c r="BN78" s="55"/>
      <c r="BO78" s="55"/>
      <c r="BP78" s="55"/>
    </row>
    <row r="79" spans="1:68" s="2" customFormat="1" x14ac:dyDescent="0.2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152"/>
      <c r="BH79" s="55"/>
      <c r="BI79" s="55"/>
      <c r="BJ79" s="55"/>
      <c r="BK79" s="55"/>
      <c r="BL79" s="58"/>
      <c r="BM79" s="55"/>
      <c r="BN79" s="55"/>
      <c r="BO79" s="55"/>
      <c r="BP79" s="55"/>
    </row>
    <row r="80" spans="1:68" s="2" customFormat="1" x14ac:dyDescent="0.2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152"/>
      <c r="BH80" s="55"/>
      <c r="BI80" s="55"/>
      <c r="BJ80" s="55"/>
      <c r="BK80" s="55"/>
      <c r="BL80" s="58"/>
      <c r="BM80" s="55"/>
      <c r="BN80" s="55"/>
      <c r="BO80" s="55"/>
      <c r="BP80" s="55"/>
    </row>
    <row r="81" spans="1:68" s="2" customFormat="1" x14ac:dyDescent="0.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152"/>
      <c r="BH81" s="55"/>
      <c r="BI81" s="55"/>
      <c r="BJ81" s="55"/>
      <c r="BK81" s="55"/>
      <c r="BL81" s="58"/>
      <c r="BM81" s="55"/>
      <c r="BN81" s="55"/>
      <c r="BO81" s="55"/>
      <c r="BP81" s="55"/>
    </row>
    <row r="82" spans="1:68" s="2" customFormat="1" x14ac:dyDescent="0.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152"/>
      <c r="BH82" s="55"/>
      <c r="BI82" s="55"/>
      <c r="BJ82" s="55"/>
      <c r="BK82" s="55"/>
      <c r="BL82" s="58"/>
      <c r="BM82" s="55"/>
      <c r="BN82" s="55"/>
      <c r="BO82" s="55"/>
      <c r="BP82" s="55"/>
    </row>
    <row r="83" spans="1:68" s="2" customFormat="1" x14ac:dyDescent="0.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152"/>
      <c r="BH83" s="55"/>
      <c r="BI83" s="55"/>
      <c r="BJ83" s="55"/>
      <c r="BK83" s="55"/>
      <c r="BL83" s="58"/>
      <c r="BM83" s="55"/>
      <c r="BN83" s="55"/>
      <c r="BO83" s="55"/>
      <c r="BP83" s="55"/>
    </row>
    <row r="84" spans="1:68" s="2" customFormat="1" x14ac:dyDescent="0.2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152"/>
      <c r="BH84" s="55"/>
      <c r="BI84" s="55"/>
      <c r="BJ84" s="55"/>
      <c r="BK84" s="55"/>
      <c r="BL84" s="58"/>
      <c r="BM84" s="55"/>
      <c r="BN84" s="55"/>
      <c r="BO84" s="55"/>
      <c r="BP84" s="55"/>
    </row>
    <row r="85" spans="1:68" s="2" customFormat="1" x14ac:dyDescent="0.2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152"/>
      <c r="BH85" s="55"/>
      <c r="BI85" s="55"/>
      <c r="BJ85" s="55"/>
      <c r="BK85" s="55"/>
      <c r="BL85" s="58"/>
      <c r="BM85" s="55"/>
      <c r="BN85" s="55"/>
      <c r="BO85" s="55"/>
      <c r="BP85" s="55"/>
    </row>
    <row r="86" spans="1:68" s="2" customFormat="1" x14ac:dyDescent="0.2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152"/>
      <c r="BH86" s="55"/>
      <c r="BI86" s="55"/>
      <c r="BJ86" s="55"/>
      <c r="BK86" s="55"/>
      <c r="BL86" s="58"/>
      <c r="BM86" s="55"/>
      <c r="BN86" s="55"/>
      <c r="BO86" s="55"/>
      <c r="BP86" s="55"/>
    </row>
    <row r="87" spans="1:68" s="2" customFormat="1" x14ac:dyDescent="0.2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152"/>
      <c r="BH87" s="55"/>
      <c r="BI87" s="55"/>
      <c r="BJ87" s="55"/>
      <c r="BK87" s="55"/>
      <c r="BL87" s="58"/>
      <c r="BM87" s="55"/>
      <c r="BN87" s="55"/>
      <c r="BO87" s="55"/>
      <c r="BP87" s="55"/>
    </row>
    <row r="88" spans="1:68" s="2" customFormat="1" x14ac:dyDescent="0.2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152"/>
      <c r="BH88" s="55"/>
      <c r="BI88" s="55"/>
      <c r="BJ88" s="55"/>
      <c r="BK88" s="55"/>
      <c r="BL88" s="58"/>
      <c r="BM88" s="55"/>
      <c r="BN88" s="55"/>
      <c r="BO88" s="55"/>
      <c r="BP88" s="55"/>
    </row>
    <row r="89" spans="1:68" s="2" customFormat="1" x14ac:dyDescent="0.2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152"/>
      <c r="BH89" s="55"/>
      <c r="BI89" s="55"/>
      <c r="BJ89" s="55"/>
      <c r="BK89" s="55"/>
      <c r="BL89" s="58"/>
      <c r="BM89" s="55"/>
      <c r="BN89" s="55"/>
      <c r="BO89" s="55"/>
      <c r="BP89" s="55"/>
    </row>
    <row r="90" spans="1:68" s="2" customFormat="1" x14ac:dyDescent="0.2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152"/>
      <c r="BH90" s="55"/>
      <c r="BI90" s="55"/>
      <c r="BJ90" s="55"/>
      <c r="BK90" s="55"/>
      <c r="BL90" s="58"/>
      <c r="BM90" s="55"/>
      <c r="BN90" s="55"/>
      <c r="BO90" s="55"/>
      <c r="BP90" s="55"/>
    </row>
    <row r="91" spans="1:68" s="2" customFormat="1" x14ac:dyDescent="0.2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152"/>
      <c r="BH91" s="55"/>
      <c r="BI91" s="55"/>
      <c r="BJ91" s="55"/>
      <c r="BK91" s="55"/>
      <c r="BL91" s="58"/>
      <c r="BM91" s="55"/>
      <c r="BN91" s="55"/>
      <c r="BO91" s="55"/>
      <c r="BP91" s="55"/>
    </row>
    <row r="92" spans="1:68" s="2" customFormat="1" x14ac:dyDescent="0.2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152"/>
      <c r="BH92" s="55"/>
      <c r="BI92" s="55"/>
      <c r="BJ92" s="55"/>
      <c r="BK92" s="55"/>
      <c r="BL92" s="58"/>
      <c r="BM92" s="55"/>
      <c r="BN92" s="55"/>
      <c r="BO92" s="55"/>
      <c r="BP92" s="55"/>
    </row>
    <row r="93" spans="1:68" s="2" customFormat="1" x14ac:dyDescent="0.2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152"/>
      <c r="BH93" s="55"/>
      <c r="BI93" s="55"/>
      <c r="BJ93" s="55"/>
      <c r="BK93" s="55"/>
      <c r="BL93" s="58"/>
      <c r="BM93" s="55"/>
      <c r="BN93" s="55"/>
      <c r="BO93" s="55"/>
      <c r="BP93" s="55"/>
    </row>
    <row r="94" spans="1:68" s="2" customFormat="1" x14ac:dyDescent="0.2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152"/>
      <c r="BH94" s="55"/>
      <c r="BI94" s="55"/>
      <c r="BJ94" s="55"/>
      <c r="BK94" s="55"/>
      <c r="BL94" s="58"/>
      <c r="BM94" s="55"/>
      <c r="BN94" s="55"/>
      <c r="BO94" s="55"/>
      <c r="BP94" s="55"/>
    </row>
    <row r="95" spans="1:68" s="2" customFormat="1" x14ac:dyDescent="0.2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152"/>
      <c r="BH95" s="55"/>
      <c r="BI95" s="55"/>
      <c r="BJ95" s="55"/>
      <c r="BK95" s="55"/>
      <c r="BL95" s="58"/>
      <c r="BM95" s="55"/>
      <c r="BN95" s="55"/>
      <c r="BO95" s="55"/>
      <c r="BP95" s="55"/>
    </row>
    <row r="96" spans="1:68" s="2" customFormat="1" x14ac:dyDescent="0.2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152"/>
      <c r="BH96" s="55"/>
      <c r="BI96" s="55"/>
      <c r="BJ96" s="55"/>
      <c r="BK96" s="55"/>
      <c r="BL96" s="58"/>
      <c r="BM96" s="55"/>
      <c r="BN96" s="55"/>
      <c r="BO96" s="55"/>
      <c r="BP96" s="55"/>
    </row>
    <row r="97" spans="1:68" s="2" customFormat="1" x14ac:dyDescent="0.2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152"/>
      <c r="BH97" s="55"/>
      <c r="BI97" s="55"/>
      <c r="BJ97" s="55"/>
      <c r="BK97" s="55"/>
      <c r="BL97" s="58"/>
      <c r="BM97" s="55"/>
      <c r="BN97" s="55"/>
      <c r="BO97" s="55"/>
      <c r="BP97" s="55"/>
    </row>
    <row r="98" spans="1:68" s="2" customFormat="1" x14ac:dyDescent="0.2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152"/>
      <c r="BH98" s="55"/>
      <c r="BI98" s="55"/>
      <c r="BJ98" s="55"/>
      <c r="BK98" s="55"/>
      <c r="BL98" s="58"/>
      <c r="BM98" s="55"/>
      <c r="BN98" s="55"/>
      <c r="BO98" s="55"/>
      <c r="BP98" s="55"/>
    </row>
    <row r="99" spans="1:68" s="2" customFormat="1" x14ac:dyDescent="0.2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152"/>
      <c r="BH99" s="55"/>
      <c r="BI99" s="55"/>
      <c r="BJ99" s="55"/>
      <c r="BK99" s="55"/>
      <c r="BL99" s="58"/>
      <c r="BM99" s="55"/>
      <c r="BN99" s="55"/>
      <c r="BO99" s="55"/>
      <c r="BP99" s="55"/>
    </row>
    <row r="100" spans="1:68" s="2" customFormat="1" x14ac:dyDescent="0.2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152"/>
      <c r="BH100" s="55"/>
      <c r="BI100" s="55"/>
      <c r="BJ100" s="55"/>
      <c r="BK100" s="55"/>
      <c r="BL100" s="58"/>
      <c r="BM100" s="55"/>
      <c r="BN100" s="55"/>
      <c r="BO100" s="55"/>
      <c r="BP100" s="55"/>
    </row>
    <row r="101" spans="1:68" s="2" customFormat="1" x14ac:dyDescent="0.2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152"/>
      <c r="BH101" s="55"/>
      <c r="BI101" s="55"/>
      <c r="BJ101" s="55"/>
      <c r="BK101" s="55"/>
      <c r="BL101" s="58"/>
      <c r="BM101" s="55"/>
      <c r="BN101" s="55"/>
      <c r="BO101" s="55"/>
      <c r="BP101" s="55"/>
    </row>
    <row r="102" spans="1:68" s="2" customFormat="1" x14ac:dyDescent="0.2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152"/>
      <c r="BH102" s="55"/>
      <c r="BI102" s="55"/>
      <c r="BJ102" s="55"/>
      <c r="BK102" s="55"/>
      <c r="BL102" s="58"/>
      <c r="BM102" s="55"/>
      <c r="BN102" s="55"/>
      <c r="BO102" s="55"/>
      <c r="BP102" s="55"/>
    </row>
    <row r="103" spans="1:68" s="2" customFormat="1" x14ac:dyDescent="0.2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152"/>
      <c r="BH103" s="55"/>
      <c r="BI103" s="55"/>
      <c r="BJ103" s="55"/>
      <c r="BK103" s="55"/>
      <c r="BL103" s="58"/>
      <c r="BM103" s="55"/>
      <c r="BN103" s="55"/>
      <c r="BO103" s="55"/>
      <c r="BP103" s="55"/>
    </row>
    <row r="104" spans="1:68" s="2" customFormat="1" x14ac:dyDescent="0.2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152"/>
      <c r="BH104" s="55"/>
      <c r="BI104" s="55"/>
      <c r="BJ104" s="55"/>
      <c r="BK104" s="55"/>
      <c r="BL104" s="58"/>
      <c r="BM104" s="55"/>
      <c r="BN104" s="55"/>
      <c r="BO104" s="55"/>
      <c r="BP104" s="55"/>
    </row>
    <row r="105" spans="1:68" s="2" customFormat="1" x14ac:dyDescent="0.2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152"/>
      <c r="BH105" s="55"/>
      <c r="BI105" s="55"/>
      <c r="BJ105" s="55"/>
      <c r="BK105" s="55"/>
      <c r="BL105" s="58"/>
      <c r="BM105" s="55"/>
      <c r="BN105" s="55"/>
      <c r="BO105" s="55"/>
      <c r="BP105" s="55"/>
    </row>
    <row r="106" spans="1:68" s="2" customFormat="1" x14ac:dyDescent="0.2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152"/>
      <c r="BH106" s="55"/>
      <c r="BI106" s="55"/>
      <c r="BJ106" s="55"/>
      <c r="BK106" s="55"/>
      <c r="BL106" s="58"/>
      <c r="BM106" s="55"/>
      <c r="BN106" s="55"/>
      <c r="BO106" s="55"/>
      <c r="BP106" s="55"/>
    </row>
    <row r="107" spans="1:68" s="2" customFormat="1" x14ac:dyDescent="0.2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152"/>
      <c r="BH107" s="55"/>
      <c r="BI107" s="55"/>
      <c r="BJ107" s="55"/>
      <c r="BK107" s="55"/>
      <c r="BL107" s="58"/>
      <c r="BM107" s="55"/>
      <c r="BN107" s="55"/>
      <c r="BO107" s="55"/>
      <c r="BP107" s="55"/>
    </row>
    <row r="108" spans="1:68" s="2" customFormat="1" x14ac:dyDescent="0.2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152"/>
      <c r="BH108" s="55"/>
      <c r="BI108" s="55"/>
      <c r="BJ108" s="55"/>
      <c r="BK108" s="55"/>
      <c r="BL108" s="58"/>
      <c r="BM108" s="55"/>
      <c r="BN108" s="55"/>
      <c r="BO108" s="55"/>
      <c r="BP108" s="55"/>
    </row>
    <row r="109" spans="1:68" s="2" customFormat="1" x14ac:dyDescent="0.2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152"/>
      <c r="BH109" s="55"/>
      <c r="BI109" s="55"/>
      <c r="BJ109" s="55"/>
      <c r="BK109" s="55"/>
      <c r="BL109" s="58"/>
      <c r="BM109" s="55"/>
      <c r="BN109" s="55"/>
      <c r="BO109" s="55"/>
      <c r="BP109" s="55"/>
    </row>
    <row r="110" spans="1:68" s="2" customFormat="1" x14ac:dyDescent="0.2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152"/>
      <c r="BH110" s="55"/>
      <c r="BI110" s="55"/>
      <c r="BJ110" s="55"/>
      <c r="BK110" s="55"/>
      <c r="BL110" s="58"/>
      <c r="BM110" s="55"/>
      <c r="BN110" s="55"/>
      <c r="BO110" s="55"/>
      <c r="BP110" s="55"/>
    </row>
    <row r="111" spans="1:68" s="2" customFormat="1" x14ac:dyDescent="0.2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152"/>
      <c r="BH111" s="55"/>
      <c r="BI111" s="55"/>
      <c r="BJ111" s="55"/>
      <c r="BK111" s="55"/>
      <c r="BL111" s="58"/>
      <c r="BM111" s="55"/>
      <c r="BN111" s="55"/>
      <c r="BO111" s="55"/>
      <c r="BP111" s="55"/>
    </row>
    <row r="112" spans="1:68" s="2" customFormat="1" x14ac:dyDescent="0.2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152"/>
      <c r="BH112" s="55"/>
      <c r="BI112" s="55"/>
      <c r="BJ112" s="55"/>
      <c r="BK112" s="55"/>
      <c r="BL112" s="58"/>
      <c r="BM112" s="55"/>
      <c r="BN112" s="55"/>
      <c r="BO112" s="55"/>
      <c r="BP112" s="55"/>
    </row>
    <row r="113" spans="1:68" s="2" customFormat="1" x14ac:dyDescent="0.2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152"/>
      <c r="BH113" s="55"/>
      <c r="BI113" s="55"/>
      <c r="BJ113" s="55"/>
      <c r="BK113" s="55"/>
      <c r="BL113" s="58"/>
      <c r="BM113" s="55"/>
      <c r="BN113" s="55"/>
      <c r="BO113" s="55"/>
      <c r="BP113" s="55"/>
    </row>
    <row r="114" spans="1:68" s="2" customFormat="1" x14ac:dyDescent="0.2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152"/>
      <c r="BH114" s="55"/>
      <c r="BI114" s="55"/>
      <c r="BJ114" s="55"/>
      <c r="BK114" s="55"/>
      <c r="BL114" s="58"/>
      <c r="BM114" s="55"/>
      <c r="BN114" s="55"/>
      <c r="BO114" s="55"/>
      <c r="BP114" s="55"/>
    </row>
    <row r="115" spans="1:68" s="2" customFormat="1" x14ac:dyDescent="0.2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152"/>
      <c r="BH115" s="55"/>
      <c r="BI115" s="55"/>
      <c r="BJ115" s="55"/>
      <c r="BK115" s="55"/>
      <c r="BL115" s="58"/>
      <c r="BM115" s="55"/>
      <c r="BN115" s="55"/>
      <c r="BO115" s="55"/>
      <c r="BP115" s="55"/>
    </row>
    <row r="116" spans="1:68" s="2" customFormat="1" x14ac:dyDescent="0.2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152"/>
      <c r="BH116" s="55"/>
      <c r="BI116" s="55"/>
      <c r="BJ116" s="55"/>
      <c r="BK116" s="55"/>
      <c r="BL116" s="58"/>
      <c r="BM116" s="55"/>
      <c r="BN116" s="55"/>
      <c r="BO116" s="55"/>
      <c r="BP116" s="55"/>
    </row>
    <row r="117" spans="1:68" s="2" customFormat="1" x14ac:dyDescent="0.2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152"/>
      <c r="BH117" s="55"/>
      <c r="BI117" s="55"/>
      <c r="BJ117" s="55"/>
      <c r="BK117" s="55"/>
      <c r="BL117" s="58"/>
      <c r="BM117" s="55"/>
      <c r="BN117" s="55"/>
      <c r="BO117" s="55"/>
      <c r="BP117" s="55"/>
    </row>
    <row r="118" spans="1:68" s="2" customFormat="1" x14ac:dyDescent="0.2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152"/>
      <c r="BH118" s="55"/>
      <c r="BI118" s="55"/>
      <c r="BJ118" s="55"/>
      <c r="BK118" s="55"/>
      <c r="BL118" s="58"/>
      <c r="BM118" s="55"/>
      <c r="BN118" s="55"/>
      <c r="BO118" s="55"/>
      <c r="BP118" s="55"/>
    </row>
    <row r="119" spans="1:68" s="2" customFormat="1" x14ac:dyDescent="0.2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152"/>
      <c r="BH119" s="55"/>
      <c r="BI119" s="55"/>
      <c r="BJ119" s="55"/>
      <c r="BK119" s="55"/>
      <c r="BL119" s="58"/>
      <c r="BM119" s="55"/>
      <c r="BN119" s="55"/>
      <c r="BO119" s="55"/>
      <c r="BP119" s="55"/>
    </row>
    <row r="120" spans="1:68" s="2" customFormat="1" x14ac:dyDescent="0.2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152"/>
      <c r="BH120" s="55"/>
      <c r="BI120" s="55"/>
      <c r="BJ120" s="55"/>
      <c r="BK120" s="55"/>
      <c r="BL120" s="58"/>
      <c r="BM120" s="55"/>
      <c r="BN120" s="55"/>
      <c r="BO120" s="55"/>
      <c r="BP120" s="55"/>
    </row>
    <row r="121" spans="1:68" s="2" customFormat="1" x14ac:dyDescent="0.2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152"/>
      <c r="BH121" s="55"/>
      <c r="BI121" s="55"/>
      <c r="BJ121" s="55"/>
      <c r="BK121" s="55"/>
      <c r="BL121" s="58"/>
      <c r="BM121" s="55"/>
      <c r="BN121" s="55"/>
      <c r="BO121" s="55"/>
      <c r="BP121" s="55"/>
    </row>
    <row r="122" spans="1:68" s="2" customFormat="1" x14ac:dyDescent="0.2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152"/>
      <c r="BH122" s="55"/>
      <c r="BI122" s="55"/>
      <c r="BJ122" s="55"/>
      <c r="BK122" s="55"/>
      <c r="BL122" s="58"/>
      <c r="BM122" s="55"/>
      <c r="BN122" s="55"/>
      <c r="BO122" s="55"/>
      <c r="BP122" s="55"/>
    </row>
    <row r="123" spans="1:68" s="2" customFormat="1" x14ac:dyDescent="0.2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152"/>
      <c r="BH123" s="55"/>
      <c r="BI123" s="55"/>
      <c r="BJ123" s="55"/>
      <c r="BK123" s="55"/>
      <c r="BL123" s="58"/>
      <c r="BM123" s="55"/>
      <c r="BN123" s="55"/>
      <c r="BO123" s="55"/>
      <c r="BP123" s="55"/>
    </row>
    <row r="124" spans="1:68" s="2" customFormat="1" x14ac:dyDescent="0.2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152"/>
      <c r="BH124" s="55"/>
      <c r="BI124" s="55"/>
      <c r="BJ124" s="55"/>
      <c r="BK124" s="55"/>
      <c r="BL124" s="58"/>
      <c r="BM124" s="55"/>
      <c r="BN124" s="55"/>
      <c r="BO124" s="55"/>
      <c r="BP124" s="55"/>
    </row>
    <row r="125" spans="1:68" s="2" customFormat="1" x14ac:dyDescent="0.2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152"/>
      <c r="BH125" s="55"/>
      <c r="BI125" s="55"/>
      <c r="BJ125" s="55"/>
      <c r="BK125" s="55"/>
      <c r="BL125" s="58"/>
      <c r="BM125" s="55"/>
      <c r="BN125" s="55"/>
      <c r="BO125" s="55"/>
      <c r="BP125" s="55"/>
    </row>
    <row r="126" spans="1:68" s="2" customFormat="1" x14ac:dyDescent="0.2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152"/>
      <c r="BH126" s="55"/>
      <c r="BI126" s="55"/>
      <c r="BJ126" s="55"/>
      <c r="BK126" s="55"/>
      <c r="BL126" s="58"/>
      <c r="BM126" s="55"/>
      <c r="BN126" s="55"/>
      <c r="BO126" s="55"/>
      <c r="BP126" s="55"/>
    </row>
    <row r="127" spans="1:68" s="2" customFormat="1" x14ac:dyDescent="0.2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152"/>
      <c r="BH127" s="55"/>
      <c r="BI127" s="55"/>
      <c r="BJ127" s="55"/>
      <c r="BK127" s="55"/>
      <c r="BL127" s="58"/>
      <c r="BM127" s="55"/>
      <c r="BN127" s="55"/>
      <c r="BO127" s="55"/>
      <c r="BP127" s="55"/>
    </row>
    <row r="128" spans="1:68" s="2" customFormat="1" x14ac:dyDescent="0.2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152"/>
      <c r="BH128" s="55"/>
      <c r="BI128" s="55"/>
      <c r="BJ128" s="55"/>
      <c r="BK128" s="55"/>
      <c r="BL128" s="58"/>
      <c r="BM128" s="55"/>
      <c r="BN128" s="55"/>
      <c r="BO128" s="55"/>
      <c r="BP128" s="55"/>
    </row>
    <row r="129" spans="1:68" s="2" customFormat="1" x14ac:dyDescent="0.2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152"/>
      <c r="BH129" s="55"/>
      <c r="BI129" s="55"/>
      <c r="BJ129" s="55"/>
      <c r="BK129" s="55"/>
      <c r="BL129" s="58"/>
      <c r="BM129" s="55"/>
      <c r="BN129" s="55"/>
      <c r="BO129" s="55"/>
      <c r="BP129" s="55"/>
    </row>
    <row r="130" spans="1:68" s="2" customFormat="1" x14ac:dyDescent="0.2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152"/>
      <c r="BH130" s="55"/>
      <c r="BI130" s="55"/>
      <c r="BJ130" s="55"/>
      <c r="BK130" s="55"/>
      <c r="BL130" s="58"/>
      <c r="BM130" s="55"/>
      <c r="BN130" s="55"/>
      <c r="BO130" s="55"/>
      <c r="BP130" s="55"/>
    </row>
    <row r="131" spans="1:68" s="2" customFormat="1" x14ac:dyDescent="0.2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152"/>
      <c r="BH131" s="55"/>
      <c r="BI131" s="55"/>
      <c r="BJ131" s="55"/>
      <c r="BK131" s="55"/>
      <c r="BL131" s="58"/>
      <c r="BM131" s="55"/>
      <c r="BN131" s="55"/>
      <c r="BO131" s="55"/>
      <c r="BP131" s="55"/>
    </row>
    <row r="132" spans="1:68" s="2" customFormat="1" x14ac:dyDescent="0.2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152"/>
      <c r="BH132" s="55"/>
      <c r="BI132" s="55"/>
      <c r="BJ132" s="55"/>
      <c r="BK132" s="55"/>
      <c r="BL132" s="58"/>
      <c r="BM132" s="55"/>
      <c r="BN132" s="55"/>
      <c r="BO132" s="55"/>
      <c r="BP132" s="55"/>
    </row>
    <row r="133" spans="1:68" s="2" customFormat="1" x14ac:dyDescent="0.2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152"/>
      <c r="BH133" s="55"/>
      <c r="BI133" s="55"/>
      <c r="BJ133" s="55"/>
      <c r="BK133" s="55"/>
      <c r="BL133" s="58"/>
      <c r="BM133" s="55"/>
      <c r="BN133" s="55"/>
      <c r="BO133" s="55"/>
      <c r="BP133" s="55"/>
    </row>
    <row r="134" spans="1:68" s="2" customFormat="1" x14ac:dyDescent="0.2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152"/>
      <c r="BH134" s="55"/>
      <c r="BI134" s="55"/>
      <c r="BJ134" s="55"/>
      <c r="BK134" s="55"/>
      <c r="BL134" s="58"/>
      <c r="BM134" s="55"/>
      <c r="BN134" s="55"/>
      <c r="BO134" s="55"/>
      <c r="BP134" s="55"/>
    </row>
    <row r="135" spans="1:68" s="2" customFormat="1" x14ac:dyDescent="0.2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152"/>
      <c r="BH135" s="55"/>
      <c r="BI135" s="55"/>
      <c r="BJ135" s="55"/>
      <c r="BK135" s="55"/>
      <c r="BL135" s="58"/>
      <c r="BM135" s="55"/>
      <c r="BN135" s="55"/>
      <c r="BO135" s="55"/>
      <c r="BP135" s="55"/>
    </row>
    <row r="136" spans="1:68" s="2" customFormat="1" x14ac:dyDescent="0.2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152"/>
      <c r="BH136" s="55"/>
      <c r="BI136" s="55"/>
      <c r="BJ136" s="55"/>
      <c r="BK136" s="55"/>
      <c r="BL136" s="58"/>
      <c r="BM136" s="55"/>
      <c r="BN136" s="55"/>
      <c r="BO136" s="55"/>
      <c r="BP136" s="55"/>
    </row>
    <row r="137" spans="1:68" s="2" customFormat="1" x14ac:dyDescent="0.2">
      <c r="A137" s="57"/>
      <c r="B137" s="57"/>
      <c r="C137" s="57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152"/>
      <c r="BH137" s="55"/>
      <c r="BI137" s="55"/>
      <c r="BJ137" s="55"/>
      <c r="BK137" s="55"/>
      <c r="BL137" s="58"/>
      <c r="BM137" s="55"/>
      <c r="BN137" s="55"/>
      <c r="BO137" s="55"/>
      <c r="BP137" s="55"/>
    </row>
  </sheetData>
  <mergeCells count="74">
    <mergeCell ref="F3:I3"/>
    <mergeCell ref="F4:I5"/>
    <mergeCell ref="AX6:AX7"/>
    <mergeCell ref="AY6:AZ6"/>
    <mergeCell ref="BG6:BG7"/>
    <mergeCell ref="AI6:AJ6"/>
    <mergeCell ref="AK6:AK7"/>
    <mergeCell ref="AL6:AL7"/>
    <mergeCell ref="AQ6:AR6"/>
    <mergeCell ref="AW6:AW7"/>
    <mergeCell ref="Y3:AB5"/>
    <mergeCell ref="U3:X5"/>
    <mergeCell ref="J3:M5"/>
    <mergeCell ref="N3:Q5"/>
    <mergeCell ref="V6:V7"/>
    <mergeCell ref="K6:K7"/>
    <mergeCell ref="A1:X1"/>
    <mergeCell ref="A2:X2"/>
    <mergeCell ref="A3:A7"/>
    <mergeCell ref="B3:E5"/>
    <mergeCell ref="O6:O7"/>
    <mergeCell ref="P6:Q6"/>
    <mergeCell ref="U6:U7"/>
    <mergeCell ref="B6:B7"/>
    <mergeCell ref="C6:C7"/>
    <mergeCell ref="D6:E6"/>
    <mergeCell ref="F6:F7"/>
    <mergeCell ref="G6:G7"/>
    <mergeCell ref="H6:I6"/>
    <mergeCell ref="J6:J7"/>
    <mergeCell ref="R6:R7"/>
    <mergeCell ref="R3:T5"/>
    <mergeCell ref="W6:X6"/>
    <mergeCell ref="S6:S7"/>
    <mergeCell ref="T6:T7"/>
    <mergeCell ref="L6:M6"/>
    <mergeCell ref="N6:N7"/>
    <mergeCell ref="AS3:AV5"/>
    <mergeCell ref="AW3:AZ5"/>
    <mergeCell ref="BA3:BD5"/>
    <mergeCell ref="Y6:Y7"/>
    <mergeCell ref="Z6:Z7"/>
    <mergeCell ref="AS6:AT6"/>
    <mergeCell ref="AU6:AV6"/>
    <mergeCell ref="AP6:AP7"/>
    <mergeCell ref="AA6:AB6"/>
    <mergeCell ref="AC6:AC7"/>
    <mergeCell ref="AD6:AD7"/>
    <mergeCell ref="AE6:AF6"/>
    <mergeCell ref="AG6:AG7"/>
    <mergeCell ref="AH6:AH7"/>
    <mergeCell ref="AM6:AN6"/>
    <mergeCell ref="AO6:AO7"/>
    <mergeCell ref="AC4:AF5"/>
    <mergeCell ref="AG4:AJ5"/>
    <mergeCell ref="AC3:AJ3"/>
    <mergeCell ref="AK3:AN5"/>
    <mergeCell ref="AO3:AR5"/>
    <mergeCell ref="BE3:BG5"/>
    <mergeCell ref="BO6:BP6"/>
    <mergeCell ref="BL6:BL7"/>
    <mergeCell ref="BA6:BA7"/>
    <mergeCell ref="BB6:BB7"/>
    <mergeCell ref="BC6:BD6"/>
    <mergeCell ref="BH3:BL4"/>
    <mergeCell ref="BE6:BE7"/>
    <mergeCell ref="BM3:BP5"/>
    <mergeCell ref="BH5:BK5"/>
    <mergeCell ref="BH6:BH7"/>
    <mergeCell ref="BI6:BI7"/>
    <mergeCell ref="BJ6:BK6"/>
    <mergeCell ref="BM6:BM7"/>
    <mergeCell ref="BN6:BN7"/>
    <mergeCell ref="BF6:BF7"/>
  </mergeCells>
  <printOptions horizontalCentered="1"/>
  <pageMargins left="0" right="0" top="0.35433070866141736" bottom="0.74803149606299213" header="0.31496062992125984" footer="0.31496062992125984"/>
  <pageSetup paperSize="9" scale="77" orientation="landscape" r:id="rId1"/>
  <colBreaks count="2" manualBreakCount="2">
    <brk id="24" max="33" man="1"/>
    <brk id="44" max="33" man="1"/>
  </colBreaks>
  <ignoredErrors>
    <ignoredError sqref="Y9:Z9 AC9:AD9 AG9:AH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1 </vt:lpstr>
      <vt:lpstr>2 </vt:lpstr>
      <vt:lpstr> 3 </vt:lpstr>
      <vt:lpstr>4 </vt:lpstr>
      <vt:lpstr>5 </vt:lpstr>
      <vt:lpstr>6</vt:lpstr>
      <vt:lpstr>7</vt:lpstr>
      <vt:lpstr>' 3 '!Заголовки_для_печати</vt:lpstr>
      <vt:lpstr>'4 '!Заголовки_для_печати</vt:lpstr>
      <vt:lpstr>'5 '!Заголовки_для_печати</vt:lpstr>
      <vt:lpstr>'7'!Заголовки_для_печати</vt:lpstr>
      <vt:lpstr>' 3 '!Область_печати</vt:lpstr>
      <vt:lpstr>'2 '!Область_печати</vt:lpstr>
      <vt:lpstr>'4 '!Область_печати</vt:lpstr>
      <vt:lpstr>'5 '!Область_печати</vt:lpstr>
      <vt:lpstr>'6'!Область_печати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Бриль Людмила Петрівна</cp:lastModifiedBy>
  <cp:lastPrinted>2019-08-08T09:59:01Z</cp:lastPrinted>
  <dcterms:created xsi:type="dcterms:W3CDTF">2017-11-17T08:56:41Z</dcterms:created>
  <dcterms:modified xsi:type="dcterms:W3CDTF">2019-08-19T07:16:43Z</dcterms:modified>
</cp:coreProperties>
</file>