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305" tabRatio="573" activeTab="6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  <sheet name="Диаграмма1" sheetId="2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'!$B$1:$F$25</definedName>
    <definedName name="_xlnm.Print_Area" localSheetId="0">'1 '!#REF!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'6'!$A$2:$F$42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24" i="15" l="1"/>
  <c r="D24" i="15"/>
  <c r="D30" i="15" l="1"/>
  <c r="E30" i="15"/>
  <c r="D22" i="15" l="1"/>
  <c r="E22" i="15"/>
  <c r="D20" i="15"/>
  <c r="E20" i="15"/>
  <c r="BG10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9" i="14"/>
  <c r="BL9" i="14" l="1"/>
  <c r="C40" i="15" s="1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9" i="14"/>
  <c r="U9" i="14"/>
  <c r="V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B41" i="15" l="1"/>
  <c r="D42" i="15" l="1"/>
  <c r="C41" i="15" l="1"/>
  <c r="B38" i="15" l="1"/>
  <c r="C38" i="15"/>
  <c r="C7" i="23" l="1"/>
  <c r="D11" i="15" l="1"/>
  <c r="E25" i="11" l="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D7" i="11"/>
  <c r="C6" i="11"/>
  <c r="B6" i="11"/>
  <c r="E15" i="12"/>
  <c r="D15" i="12"/>
  <c r="E14" i="12"/>
  <c r="D14" i="12"/>
  <c r="E13" i="12"/>
  <c r="D13" i="12"/>
  <c r="E12" i="12"/>
  <c r="E11" i="12"/>
  <c r="D11" i="12"/>
  <c r="E10" i="12"/>
  <c r="D10" i="12"/>
  <c r="E9" i="12"/>
  <c r="D9" i="12"/>
  <c r="E8" i="12"/>
  <c r="D8" i="12"/>
  <c r="E7" i="12"/>
  <c r="D7" i="12"/>
  <c r="C6" i="12"/>
  <c r="B6" i="12"/>
  <c r="BP26" i="14"/>
  <c r="BK26" i="14"/>
  <c r="BJ26" i="14"/>
  <c r="BD26" i="14"/>
  <c r="BC26" i="14"/>
  <c r="AZ26" i="14"/>
  <c r="AY26" i="14"/>
  <c r="AV26" i="14"/>
  <c r="AU26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Q26" i="14"/>
  <c r="P26" i="14"/>
  <c r="M26" i="14"/>
  <c r="L26" i="14"/>
  <c r="I26" i="14"/>
  <c r="H26" i="14"/>
  <c r="E26" i="14"/>
  <c r="D26" i="14"/>
  <c r="BP25" i="14"/>
  <c r="BK25" i="14"/>
  <c r="BJ25" i="14"/>
  <c r="BD25" i="14"/>
  <c r="BC25" i="14"/>
  <c r="AZ25" i="14"/>
  <c r="AY25" i="14"/>
  <c r="AV25" i="14"/>
  <c r="AU25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Q25" i="14"/>
  <c r="P25" i="14"/>
  <c r="M25" i="14"/>
  <c r="L25" i="14"/>
  <c r="I25" i="14"/>
  <c r="H25" i="14"/>
  <c r="E25" i="14"/>
  <c r="D25" i="14"/>
  <c r="BP24" i="14"/>
  <c r="BK24" i="14"/>
  <c r="BJ24" i="14"/>
  <c r="BD24" i="14"/>
  <c r="BC24" i="14"/>
  <c r="AZ24" i="14"/>
  <c r="AY24" i="14"/>
  <c r="AV24" i="14"/>
  <c r="AU24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Q24" i="14"/>
  <c r="P24" i="14"/>
  <c r="M24" i="14"/>
  <c r="L24" i="14"/>
  <c r="I24" i="14"/>
  <c r="H24" i="14"/>
  <c r="E24" i="14"/>
  <c r="D24" i="14"/>
  <c r="BP23" i="14"/>
  <c r="BK23" i="14"/>
  <c r="BJ23" i="14"/>
  <c r="BD23" i="14"/>
  <c r="BC23" i="14"/>
  <c r="AZ23" i="14"/>
  <c r="AY23" i="14"/>
  <c r="AV23" i="14"/>
  <c r="AU23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Q23" i="14"/>
  <c r="P23" i="14"/>
  <c r="M23" i="14"/>
  <c r="L23" i="14"/>
  <c r="I23" i="14"/>
  <c r="H23" i="14"/>
  <c r="E23" i="14"/>
  <c r="D23" i="14"/>
  <c r="BP22" i="14"/>
  <c r="BK22" i="14"/>
  <c r="BJ22" i="14"/>
  <c r="BD22" i="14"/>
  <c r="BC22" i="14"/>
  <c r="AZ22" i="14"/>
  <c r="AY22" i="14"/>
  <c r="AV22" i="14"/>
  <c r="AU22" i="14"/>
  <c r="AR22" i="14"/>
  <c r="AQ22" i="14"/>
  <c r="AN22" i="14"/>
  <c r="AJ22" i="14"/>
  <c r="AI22" i="14"/>
  <c r="AF22" i="14"/>
  <c r="AE22" i="14"/>
  <c r="AB22" i="14"/>
  <c r="AA22" i="14"/>
  <c r="X22" i="14"/>
  <c r="W22" i="14"/>
  <c r="Q22" i="14"/>
  <c r="P22" i="14"/>
  <c r="M22" i="14"/>
  <c r="L22" i="14"/>
  <c r="I22" i="14"/>
  <c r="H22" i="14"/>
  <c r="E22" i="14"/>
  <c r="D22" i="14"/>
  <c r="BP21" i="14"/>
  <c r="BK21" i="14"/>
  <c r="BJ21" i="14"/>
  <c r="BD21" i="14"/>
  <c r="BC21" i="14"/>
  <c r="AZ21" i="14"/>
  <c r="AY21" i="14"/>
  <c r="AV21" i="14"/>
  <c r="AU21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Q21" i="14"/>
  <c r="P21" i="14"/>
  <c r="M21" i="14"/>
  <c r="L21" i="14"/>
  <c r="I21" i="14"/>
  <c r="H21" i="14"/>
  <c r="E21" i="14"/>
  <c r="D21" i="14"/>
  <c r="BP20" i="14"/>
  <c r="BK20" i="14"/>
  <c r="BJ20" i="14"/>
  <c r="BD20" i="14"/>
  <c r="BC20" i="14"/>
  <c r="AZ20" i="14"/>
  <c r="AY20" i="14"/>
  <c r="AV20" i="14"/>
  <c r="AU20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Q20" i="14"/>
  <c r="P20" i="14"/>
  <c r="M20" i="14"/>
  <c r="L20" i="14"/>
  <c r="I20" i="14"/>
  <c r="H20" i="14"/>
  <c r="E20" i="14"/>
  <c r="D20" i="14"/>
  <c r="BP19" i="14"/>
  <c r="BK19" i="14"/>
  <c r="BJ19" i="14"/>
  <c r="BD19" i="14"/>
  <c r="BC19" i="14"/>
  <c r="AZ19" i="14"/>
  <c r="AY19" i="14"/>
  <c r="AV19" i="14"/>
  <c r="AU19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Q19" i="14"/>
  <c r="P19" i="14"/>
  <c r="M19" i="14"/>
  <c r="L19" i="14"/>
  <c r="I19" i="14"/>
  <c r="H19" i="14"/>
  <c r="E19" i="14"/>
  <c r="D19" i="14"/>
  <c r="BP18" i="14"/>
  <c r="BK18" i="14"/>
  <c r="BJ18" i="14"/>
  <c r="BD18" i="14"/>
  <c r="BC18" i="14"/>
  <c r="AZ18" i="14"/>
  <c r="AY18" i="14"/>
  <c r="AV18" i="14"/>
  <c r="AU18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Q18" i="14"/>
  <c r="P18" i="14"/>
  <c r="M18" i="14"/>
  <c r="L18" i="14"/>
  <c r="I18" i="14"/>
  <c r="H18" i="14"/>
  <c r="E18" i="14"/>
  <c r="D18" i="14"/>
  <c r="BP17" i="14"/>
  <c r="BK17" i="14"/>
  <c r="BJ17" i="14"/>
  <c r="BD17" i="14"/>
  <c r="BC17" i="14"/>
  <c r="AZ17" i="14"/>
  <c r="AY17" i="14"/>
  <c r="AV17" i="14"/>
  <c r="AU17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Q17" i="14"/>
  <c r="P17" i="14"/>
  <c r="M17" i="14"/>
  <c r="L17" i="14"/>
  <c r="I17" i="14"/>
  <c r="H17" i="14"/>
  <c r="E17" i="14"/>
  <c r="D17" i="14"/>
  <c r="BP16" i="14"/>
  <c r="BK16" i="14"/>
  <c r="BJ16" i="14"/>
  <c r="BD16" i="14"/>
  <c r="BC16" i="14"/>
  <c r="AZ16" i="14"/>
  <c r="AY16" i="14"/>
  <c r="AV16" i="14"/>
  <c r="AU16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Q16" i="14"/>
  <c r="P16" i="14"/>
  <c r="M16" i="14"/>
  <c r="L16" i="14"/>
  <c r="I16" i="14"/>
  <c r="H16" i="14"/>
  <c r="E16" i="14"/>
  <c r="D16" i="14"/>
  <c r="BP15" i="14"/>
  <c r="BK15" i="14"/>
  <c r="BJ15" i="14"/>
  <c r="BD15" i="14"/>
  <c r="BC15" i="14"/>
  <c r="AZ15" i="14"/>
  <c r="AY15" i="14"/>
  <c r="AV15" i="14"/>
  <c r="AU15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Q15" i="14"/>
  <c r="P15" i="14"/>
  <c r="M15" i="14"/>
  <c r="L15" i="14"/>
  <c r="I15" i="14"/>
  <c r="H15" i="14"/>
  <c r="E15" i="14"/>
  <c r="D15" i="14"/>
  <c r="BP14" i="14"/>
  <c r="BK14" i="14"/>
  <c r="BJ14" i="14"/>
  <c r="BD14" i="14"/>
  <c r="BC14" i="14"/>
  <c r="AZ14" i="14"/>
  <c r="AY14" i="14"/>
  <c r="AV14" i="14"/>
  <c r="AU14" i="14"/>
  <c r="AR14" i="14"/>
  <c r="AQ14" i="14"/>
  <c r="AN14" i="14"/>
  <c r="AJ14" i="14"/>
  <c r="AI14" i="14"/>
  <c r="AF14" i="14"/>
  <c r="AE14" i="14"/>
  <c r="AB14" i="14"/>
  <c r="AA14" i="14"/>
  <c r="X14" i="14"/>
  <c r="Q14" i="14"/>
  <c r="P14" i="14"/>
  <c r="M14" i="14"/>
  <c r="L14" i="14"/>
  <c r="I14" i="14"/>
  <c r="H14" i="14"/>
  <c r="E14" i="14"/>
  <c r="D14" i="14"/>
  <c r="BP13" i="14"/>
  <c r="BK13" i="14"/>
  <c r="BJ13" i="14"/>
  <c r="BD13" i="14"/>
  <c r="BC13" i="14"/>
  <c r="AZ13" i="14"/>
  <c r="AY13" i="14"/>
  <c r="AV13" i="14"/>
  <c r="AU13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Q13" i="14"/>
  <c r="P13" i="14"/>
  <c r="M13" i="14"/>
  <c r="L13" i="14"/>
  <c r="I13" i="14"/>
  <c r="H13" i="14"/>
  <c r="E13" i="14"/>
  <c r="D13" i="14"/>
  <c r="BP12" i="14"/>
  <c r="BK12" i="14"/>
  <c r="BJ12" i="14"/>
  <c r="BD12" i="14"/>
  <c r="BC12" i="14"/>
  <c r="AZ12" i="14"/>
  <c r="AY12" i="14"/>
  <c r="AV12" i="14"/>
  <c r="AU12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Q12" i="14"/>
  <c r="P12" i="14"/>
  <c r="M12" i="14"/>
  <c r="L12" i="14"/>
  <c r="I12" i="14"/>
  <c r="H12" i="14"/>
  <c r="E12" i="14"/>
  <c r="D12" i="14"/>
  <c r="BP11" i="14"/>
  <c r="BK11" i="14"/>
  <c r="BJ11" i="14"/>
  <c r="BD11" i="14"/>
  <c r="BC11" i="14"/>
  <c r="AZ11" i="14"/>
  <c r="AY11" i="14"/>
  <c r="AV11" i="14"/>
  <c r="AU11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Q11" i="14"/>
  <c r="P11" i="14"/>
  <c r="M11" i="14"/>
  <c r="L11" i="14"/>
  <c r="I11" i="14"/>
  <c r="H11" i="14"/>
  <c r="E11" i="14"/>
  <c r="D11" i="14"/>
  <c r="BP10" i="14"/>
  <c r="BK10" i="14"/>
  <c r="BJ10" i="14"/>
  <c r="BD10" i="14"/>
  <c r="BC10" i="14"/>
  <c r="AZ10" i="14"/>
  <c r="AY10" i="14"/>
  <c r="AV10" i="14"/>
  <c r="AU10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Q10" i="14"/>
  <c r="P10" i="14"/>
  <c r="M10" i="14"/>
  <c r="L10" i="14"/>
  <c r="I10" i="14"/>
  <c r="H10" i="14"/>
  <c r="E10" i="14"/>
  <c r="D10" i="14"/>
  <c r="BP9" i="14"/>
  <c r="BI9" i="14"/>
  <c r="C39" i="15" s="1"/>
  <c r="BH9" i="14"/>
  <c r="B39" i="15" s="1"/>
  <c r="BB9" i="14"/>
  <c r="C37" i="15" s="1"/>
  <c r="BA9" i="14"/>
  <c r="B37" i="15" s="1"/>
  <c r="AX9" i="14"/>
  <c r="C36" i="15" s="1"/>
  <c r="AW9" i="14"/>
  <c r="B36" i="15" s="1"/>
  <c r="AT9" i="14"/>
  <c r="C28" i="15" s="1"/>
  <c r="AS9" i="14"/>
  <c r="B28" i="15" s="1"/>
  <c r="AP9" i="14"/>
  <c r="C27" i="15" s="1"/>
  <c r="AO9" i="14"/>
  <c r="B27" i="15" s="1"/>
  <c r="AL9" i="14"/>
  <c r="C19" i="15" s="1"/>
  <c r="AK9" i="14"/>
  <c r="B19" i="15" s="1"/>
  <c r="AH9" i="14"/>
  <c r="AG9" i="14"/>
  <c r="AD9" i="14"/>
  <c r="AC9" i="14"/>
  <c r="Z9" i="14"/>
  <c r="C21" i="15" s="1"/>
  <c r="Y9" i="14"/>
  <c r="B21" i="15" s="1"/>
  <c r="C14" i="15"/>
  <c r="B14" i="15"/>
  <c r="O9" i="14"/>
  <c r="C8" i="15" s="1"/>
  <c r="N9" i="14"/>
  <c r="B8" i="15" s="1"/>
  <c r="K9" i="14"/>
  <c r="J9" i="14"/>
  <c r="G9" i="14"/>
  <c r="C6" i="15" s="1"/>
  <c r="F9" i="14"/>
  <c r="B6" i="15" s="1"/>
  <c r="C9" i="14"/>
  <c r="C5" i="15" s="1"/>
  <c r="B9" i="14"/>
  <c r="B5" i="15" s="1"/>
  <c r="D7" i="23"/>
  <c r="H8" i="23" s="1"/>
  <c r="E8" i="23"/>
  <c r="F8" i="23"/>
  <c r="I8" i="23"/>
  <c r="J8" i="23"/>
  <c r="F9" i="23"/>
  <c r="I9" i="23"/>
  <c r="J9" i="23"/>
  <c r="F10" i="23"/>
  <c r="I10" i="23"/>
  <c r="J10" i="23"/>
  <c r="F11" i="23"/>
  <c r="I11" i="23"/>
  <c r="J11" i="23"/>
  <c r="F12" i="23"/>
  <c r="I12" i="23"/>
  <c r="J12" i="23"/>
  <c r="F13" i="23"/>
  <c r="I13" i="23"/>
  <c r="J13" i="23"/>
  <c r="F14" i="23"/>
  <c r="I14" i="23"/>
  <c r="J14" i="23"/>
  <c r="F15" i="23"/>
  <c r="I15" i="23"/>
  <c r="J15" i="23"/>
  <c r="F16" i="23"/>
  <c r="I16" i="23"/>
  <c r="J16" i="23"/>
  <c r="F17" i="23"/>
  <c r="I17" i="23"/>
  <c r="J17" i="23"/>
  <c r="F18" i="23"/>
  <c r="I18" i="23"/>
  <c r="J18" i="23"/>
  <c r="F19" i="23"/>
  <c r="I19" i="23"/>
  <c r="J19" i="23"/>
  <c r="F20" i="23"/>
  <c r="I20" i="23"/>
  <c r="J20" i="23"/>
  <c r="F21" i="23"/>
  <c r="I21" i="23"/>
  <c r="J21" i="23"/>
  <c r="F23" i="23"/>
  <c r="I23" i="23"/>
  <c r="J23" i="23"/>
  <c r="F24" i="23"/>
  <c r="I24" i="23"/>
  <c r="J24" i="23"/>
  <c r="F25" i="23"/>
  <c r="I25" i="23"/>
  <c r="J25" i="23"/>
  <c r="C7" i="15" l="1"/>
  <c r="B7" i="15"/>
  <c r="H25" i="23"/>
  <c r="E9" i="14"/>
  <c r="BD9" i="14"/>
  <c r="H23" i="23"/>
  <c r="Q9" i="14"/>
  <c r="AR9" i="14"/>
  <c r="H20" i="23"/>
  <c r="H18" i="23"/>
  <c r="H16" i="23"/>
  <c r="H14" i="23"/>
  <c r="H12" i="23"/>
  <c r="H10" i="23"/>
  <c r="AJ9" i="14"/>
  <c r="AF9" i="14"/>
  <c r="AB9" i="14"/>
  <c r="AZ9" i="14"/>
  <c r="AV9" i="14"/>
  <c r="AN9" i="14"/>
  <c r="X9" i="14"/>
  <c r="D6" i="12"/>
  <c r="D6" i="11"/>
  <c r="E7" i="23"/>
  <c r="H24" i="23"/>
  <c r="H21" i="23"/>
  <c r="H19" i="23"/>
  <c r="H17" i="23"/>
  <c r="H15" i="23"/>
  <c r="H13" i="23"/>
  <c r="H11" i="23"/>
  <c r="H9" i="23"/>
  <c r="F7" i="23"/>
  <c r="D9" i="14"/>
  <c r="H9" i="14"/>
  <c r="L9" i="14"/>
  <c r="P9" i="14"/>
  <c r="W9" i="14"/>
  <c r="AA9" i="14"/>
  <c r="AE9" i="14"/>
  <c r="AI9" i="14"/>
  <c r="AM9" i="14"/>
  <c r="AQ9" i="14"/>
  <c r="AU9" i="14"/>
  <c r="AY9" i="14"/>
  <c r="BC9" i="14"/>
  <c r="BJ9" i="14"/>
  <c r="M9" i="14"/>
  <c r="I9" i="14"/>
  <c r="E6" i="11"/>
  <c r="E6" i="12"/>
  <c r="BK9" i="14"/>
  <c r="T9" i="14" l="1"/>
  <c r="E18" i="15"/>
  <c r="E23" i="15"/>
  <c r="E29" i="15"/>
  <c r="D18" i="15"/>
  <c r="D23" i="15"/>
  <c r="D29" i="15"/>
  <c r="D16" i="15" l="1"/>
  <c r="E41" i="15" l="1"/>
  <c r="D41" i="15"/>
  <c r="E38" i="15"/>
  <c r="E16" i="15"/>
  <c r="E12" i="15"/>
  <c r="D12" i="15"/>
  <c r="E11" i="15"/>
  <c r="D10" i="15"/>
  <c r="B9" i="15"/>
  <c r="D28" i="15" l="1"/>
  <c r="E28" i="15"/>
  <c r="D36" i="15"/>
  <c r="D37" i="15"/>
  <c r="D39" i="15"/>
  <c r="D14" i="15"/>
  <c r="F7" i="15"/>
  <c r="D8" i="15"/>
  <c r="D7" i="15"/>
  <c r="D6" i="15"/>
  <c r="D5" i="15"/>
  <c r="D38" i="15"/>
  <c r="E10" i="15"/>
  <c r="E5" i="15" l="1"/>
  <c r="E21" i="15"/>
  <c r="D21" i="15"/>
  <c r="D19" i="15"/>
  <c r="E19" i="15"/>
  <c r="E27" i="15"/>
  <c r="D27" i="15"/>
  <c r="E37" i="15"/>
  <c r="E39" i="15"/>
  <c r="E6" i="15"/>
  <c r="E36" i="15"/>
  <c r="C9" i="15"/>
  <c r="E14" i="15"/>
  <c r="G7" i="15"/>
  <c r="E8" i="15"/>
  <c r="E7" i="15"/>
</calcChain>
</file>

<file path=xl/sharedStrings.xml><?xml version="1.0" encoding="utf-8"?>
<sst xmlns="http://schemas.openxmlformats.org/spreadsheetml/2006/main" count="278" uniqueCount="186">
  <si>
    <t>Показник</t>
  </si>
  <si>
    <t>зміна значення</t>
  </si>
  <si>
    <t>%</t>
  </si>
  <si>
    <t xml:space="preserve"> 2017 р.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</si>
  <si>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</si>
  <si>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</si>
  <si>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</si>
  <si>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</si>
  <si>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</si>
  <si>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</si>
  <si>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</si>
  <si>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</si>
  <si>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</si>
  <si>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</si>
  <si>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</si>
  <si>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</si>
  <si>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</si>
  <si>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</si>
  <si>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</si>
  <si>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</si>
  <si>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</si>
  <si>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</si>
  <si>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</si>
  <si>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</si>
  <si>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</si>
  <si>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</si>
  <si>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</si>
  <si>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</si>
  <si>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</si>
  <si>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</si>
  <si>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</si>
  <si>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</si>
  <si>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</si>
  <si>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</si>
  <si>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</si>
  <si>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</si>
  <si>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</si>
  <si>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</si>
  <si>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</si>
  <si>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</si>
  <si>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</si>
  <si>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</si>
  <si>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</si>
  <si>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</si>
  <si>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</si>
  <si>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</si>
  <si>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</si>
  <si>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</si>
  <si>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</si>
  <si>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</si>
  <si>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</si>
  <si>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</si>
  <si>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</si>
  <si>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</si>
  <si>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</si>
  <si>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</si>
  <si>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</si>
  <si>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</si>
  <si>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</si>
  <si>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</si>
  <si>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</si>
  <si>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</si>
  <si>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</si>
  <si>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</si>
  <si>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</si>
  <si>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</si>
  <si>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</si>
  <si>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</si>
  <si>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</si>
  <si>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</si>
  <si>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</si>
  <si>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</si>
  <si>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</si>
  <si>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</si>
  <si>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</si>
  <si>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</si>
  <si>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</si>
  <si>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</si>
  <si>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</si>
  <si>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</si>
  <si>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</si>
  <si>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</si>
  <si>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</si>
  <si>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</si>
  <si>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</si>
  <si>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</si>
  <si>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</si>
  <si>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</si>
  <si>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</si>
  <si>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</si>
  <si>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</si>
  <si>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</si>
  <si>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</si>
  <si>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Всього</t>
  </si>
  <si>
    <t>Тернопільський  МРЦЗ</t>
  </si>
  <si>
    <t xml:space="preserve"> + (-)               осіб</t>
  </si>
  <si>
    <t xml:space="preserve"> + (-)                        осіб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</si>
  <si>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</si>
  <si>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</si>
  <si>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</si>
  <si>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</si>
  <si>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</si>
  <si>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</si>
  <si>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</si>
  <si>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</si>
  <si>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</si>
  <si>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</si>
  <si>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</si>
  <si>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</si>
  <si>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</si>
  <si>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</si>
  <si>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</si>
  <si>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</si>
  <si>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</si>
  <si>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</si>
  <si>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</si>
  <si>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Назва філії, ЦЗ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</si>
  <si>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</si>
  <si>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</si>
  <si>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</si>
  <si>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</si>
  <si>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</si>
  <si>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державне управління й оборона; обов'язкове соціальне страхування</t>
  </si>
  <si>
    <t>Надання послуг Тернопільською обласною службою зайнятості</t>
  </si>
  <si>
    <t>Економічно неактивне населення,  (тис. осіб)</t>
  </si>
  <si>
    <t>(за даними Державної служби статистики України)</t>
  </si>
  <si>
    <t xml:space="preserve">за </t>
  </si>
  <si>
    <t>2017 рік</t>
  </si>
  <si>
    <t>2018 рік</t>
  </si>
  <si>
    <t>Економічно активне населення, (тис. осіб)</t>
  </si>
  <si>
    <t xml:space="preserve">Економічна активність населення у Тернопільській області в середньому за 2017 -2018 р.р. </t>
  </si>
  <si>
    <t>Питома вага працевлашто-           ваних до набуття статусу безробітного,%</t>
  </si>
  <si>
    <t>з інших джерел</t>
  </si>
  <si>
    <t>Мали статус протягом періоду, осіб</t>
  </si>
  <si>
    <t>різниця</t>
  </si>
  <si>
    <t>Х</t>
  </si>
  <si>
    <t>за  2017 -2018 роки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</si>
  <si>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</si>
  <si>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</si>
  <si>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t>за січень-травень 2018 - 2019 р. р.</t>
  </si>
  <si>
    <t>за січень-травень 2018-2019 р. р.</t>
  </si>
  <si>
    <t>січень-травень 2018 р.</t>
  </si>
  <si>
    <t>січень-травень 2019 р.</t>
  </si>
  <si>
    <t xml:space="preserve">    - 3.2 в.п.</t>
  </si>
  <si>
    <t>Середній розмір допомоги по безробіттю у травні грн.</t>
  </si>
  <si>
    <t>на   1 червня 2018 р.</t>
  </si>
  <si>
    <t>на 1 червня 2019 р.</t>
  </si>
  <si>
    <t>у т.ч.</t>
  </si>
  <si>
    <t>зареєстровано  з початку року, осіб</t>
  </si>
  <si>
    <t>Поппозиції роботи, отриманих з інших джерел, одиниць</t>
  </si>
  <si>
    <t>Мали статус безробітного,  осіб</t>
  </si>
  <si>
    <t>Отримували допомогу по безробіттю,  осіб</t>
  </si>
  <si>
    <t>Середній розмір допомоги по безробіттю, у травні, грн.</t>
  </si>
  <si>
    <t>Кількість вакансій по формі 3-ПН,  одиниць</t>
  </si>
  <si>
    <t>Кількість претендентів на одну вакансію, особи</t>
  </si>
  <si>
    <t xml:space="preserve">   у т.ч. зареєстровано з початку року</t>
  </si>
  <si>
    <t>Всього отримали роботу (у т.ч. до набуття статусу безробітного),  осіб</t>
  </si>
  <si>
    <t xml:space="preserve">    Працевлаштовано до набуття статусу,  осіб</t>
  </si>
  <si>
    <t xml:space="preserve">    Питома вага працевлаштованих до набуття статусу безробітного, %</t>
  </si>
  <si>
    <t xml:space="preserve">   Працевлаштовано безробітних за направленням служби зайнятості</t>
  </si>
  <si>
    <t xml:space="preserve">    шляхом одноразової виплати допомоги по безробіттю, осіб</t>
  </si>
  <si>
    <t xml:space="preserve">     з компенсацією витрат роботодавцю єдиного внеску,  осіб</t>
  </si>
  <si>
    <t>Рівень працевлаштування безробітних, %</t>
  </si>
  <si>
    <t>Проходили професійне навчання безробітні,  осіб</t>
  </si>
  <si>
    <t>Рівень працевлаштування після завершення навчання, %</t>
  </si>
  <si>
    <t xml:space="preserve">    з них в ЦПТО,   осіб</t>
  </si>
  <si>
    <t>Рівень працевлаштування після закінчення навчання в ЦПТО, %</t>
  </si>
  <si>
    <t>Отримали ваучер на навчання, осіб</t>
  </si>
  <si>
    <t>Брали участь у громадських та інших роботах тимчасового характеру,  осіб</t>
  </si>
  <si>
    <t xml:space="preserve">     Безробітних,  осіб</t>
  </si>
  <si>
    <t>Кількість осіб, охоплених профорієнтаційними послугами,  осіб</t>
  </si>
  <si>
    <t>Питома вага доготривалих безробітних,  %</t>
  </si>
  <si>
    <t>Питома вага безробітних, знятих з  реєстрації без працевлаштування, %</t>
  </si>
  <si>
    <t>Кількість роботодавців, які надали інформацію про вакансії,   одиниць</t>
  </si>
  <si>
    <t>Кількість вакансій,  одиниць</t>
  </si>
  <si>
    <t xml:space="preserve">   з них зареєстровано з початку року</t>
  </si>
  <si>
    <t>Кількість укомплектованих вакансій,  одиниць</t>
  </si>
  <si>
    <t>Рівень укомплектування вакансій, %</t>
  </si>
  <si>
    <t xml:space="preserve">    + 1.4 в.п.</t>
  </si>
  <si>
    <t xml:space="preserve">   - 0.5 в.п.</t>
  </si>
  <si>
    <t xml:space="preserve">   - 2.3 в.п.</t>
  </si>
  <si>
    <t xml:space="preserve">   - 1.1 в.п.</t>
  </si>
  <si>
    <t xml:space="preserve">   - 2.2 в.п.</t>
  </si>
  <si>
    <t xml:space="preserve">   - 0.8 в.п.</t>
  </si>
  <si>
    <t>Показники діяльності Тернопільської обласної служби зайнятості</t>
  </si>
  <si>
    <t>Кількість довготривалих  безробітних,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</si>
</sst>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0"/>
      <color theme="1"/>
      <name val="Times New Roman Cyr"/>
      <charset val="204"/>
    </font>
    <font>
      <i/>
      <sz val="10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8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8" fillId="0" borderId="0"/>
    <xf numFmtId="0" fontId="1" fillId="0" borderId="0"/>
    <xf numFmtId="0" fontId="8" fillId="0" borderId="0"/>
    <xf numFmtId="0" fontId="20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21" fillId="0" borderId="0"/>
    <xf numFmtId="0" fontId="14" fillId="0" borderId="0"/>
    <xf numFmtId="0" fontId="3" fillId="0" borderId="0"/>
    <xf numFmtId="0" fontId="2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33" fillId="19" borderId="0" applyNumberFormat="0" applyBorder="0" applyAlignment="0" applyProtection="0"/>
    <xf numFmtId="0" fontId="27" fillId="11" borderId="18" applyNumberFormat="0" applyAlignment="0" applyProtection="0"/>
    <xf numFmtId="0" fontId="31" fillId="16" borderId="19" applyNumberForma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25" fillId="6" borderId="18" applyNumberFormat="0" applyAlignment="0" applyProtection="0"/>
    <xf numFmtId="0" fontId="35" fillId="0" borderId="23" applyNumberFormat="0" applyFill="0" applyAlignment="0" applyProtection="0"/>
    <xf numFmtId="0" fontId="32" fillId="12" borderId="0" applyNumberFormat="0" applyBorder="0" applyAlignment="0" applyProtection="0"/>
    <xf numFmtId="0" fontId="23" fillId="7" borderId="24" applyNumberFormat="0" applyFont="0" applyAlignment="0" applyProtection="0"/>
    <xf numFmtId="0" fontId="26" fillId="11" borderId="25" applyNumberFormat="0" applyAlignment="0" applyProtection="0"/>
    <xf numFmtId="0" fontId="1" fillId="0" borderId="0"/>
  </cellStyleXfs>
  <cellXfs count="306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6" fillId="0" borderId="0" xfId="10" applyNumberFormat="1" applyFont="1" applyFill="1" applyProtection="1">
      <protection locked="0"/>
    </xf>
    <xf numFmtId="1" fontId="9" fillId="0" borderId="0" xfId="10" applyNumberFormat="1" applyFont="1" applyFill="1" applyBorder="1" applyProtection="1">
      <protection locked="0"/>
    </xf>
    <xf numFmtId="0" fontId="18" fillId="0" borderId="0" xfId="6" applyFont="1"/>
    <xf numFmtId="0" fontId="12" fillId="0" borderId="0" xfId="6" applyFont="1" applyFill="1" applyAlignment="1"/>
    <xf numFmtId="0" fontId="11" fillId="0" borderId="0" xfId="6" applyFont="1" applyFill="1" applyAlignment="1"/>
    <xf numFmtId="0" fontId="8" fillId="0" borderId="0" xfId="6" applyFill="1"/>
    <xf numFmtId="0" fontId="11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vertical="center"/>
    </xf>
    <xf numFmtId="0" fontId="5" fillId="0" borderId="0" xfId="6" applyFont="1" applyFill="1" applyAlignment="1">
      <alignment vertical="center" wrapText="1"/>
    </xf>
    <xf numFmtId="0" fontId="11" fillId="0" borderId="0" xfId="6" applyFont="1" applyFill="1" applyAlignment="1">
      <alignment horizontal="center"/>
    </xf>
    <xf numFmtId="0" fontId="4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1" fillId="0" borderId="0" xfId="13" applyFont="1" applyFill="1" applyAlignment="1">
      <alignment vertical="top"/>
    </xf>
    <xf numFmtId="0" fontId="17" fillId="0" borderId="0" xfId="13" applyFont="1" applyFill="1" applyAlignment="1">
      <alignment horizontal="center" vertical="top" wrapText="1"/>
    </xf>
    <xf numFmtId="0" fontId="10" fillId="0" borderId="0" xfId="13" applyFont="1" applyAlignment="1">
      <alignment horizontal="center" vertical="center"/>
    </xf>
    <xf numFmtId="165" fontId="1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0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6" fillId="0" borderId="0" xfId="13" applyFont="1" applyFill="1" applyAlignment="1">
      <alignment horizontal="center" vertical="top" wrapText="1"/>
    </xf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37" fillId="0" borderId="0" xfId="9" applyFont="1"/>
    <xf numFmtId="0" fontId="39" fillId="0" borderId="0" xfId="14" applyFont="1" applyFill="1" applyBorder="1" applyAlignment="1">
      <alignment horizontal="left"/>
    </xf>
    <xf numFmtId="0" fontId="42" fillId="0" borderId="0" xfId="6" applyFont="1" applyFill="1" applyAlignment="1"/>
    <xf numFmtId="49" fontId="48" fillId="0" borderId="2" xfId="6" applyNumberFormat="1" applyFont="1" applyFill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0" fontId="43" fillId="0" borderId="2" xfId="6" applyFont="1" applyFill="1" applyBorder="1" applyAlignment="1">
      <alignment horizontal="left" vertical="center" wrapText="1"/>
    </xf>
    <xf numFmtId="164" fontId="43" fillId="0" borderId="2" xfId="6" applyNumberFormat="1" applyFont="1" applyFill="1" applyBorder="1" applyAlignment="1">
      <alignment horizontal="center" vertical="center" wrapText="1"/>
    </xf>
    <xf numFmtId="164" fontId="43" fillId="0" borderId="2" xfId="5" applyNumberFormat="1" applyFont="1" applyFill="1" applyBorder="1" applyAlignment="1">
      <alignment horizontal="center" vertical="center" wrapText="1"/>
    </xf>
    <xf numFmtId="165" fontId="43" fillId="0" borderId="2" xfId="6" applyNumberFormat="1" applyFont="1" applyFill="1" applyBorder="1" applyAlignment="1">
      <alignment horizontal="center" vertical="center"/>
    </xf>
    <xf numFmtId="0" fontId="50" fillId="0" borderId="2" xfId="6" applyFont="1" applyFill="1" applyBorder="1" applyAlignment="1">
      <alignment horizontal="left" wrapText="1"/>
    </xf>
    <xf numFmtId="165" fontId="51" fillId="0" borderId="2" xfId="6" applyNumberFormat="1" applyFont="1" applyFill="1" applyBorder="1" applyAlignment="1">
      <alignment horizontal="center" wrapText="1"/>
    </xf>
    <xf numFmtId="164" fontId="50" fillId="0" borderId="2" xfId="6" applyNumberFormat="1" applyFont="1" applyFill="1" applyBorder="1" applyAlignment="1">
      <alignment horizontal="center"/>
    </xf>
    <xf numFmtId="3" fontId="45" fillId="0" borderId="2" xfId="6" applyNumberFormat="1" applyFont="1" applyBorder="1" applyAlignment="1">
      <alignment horizontal="center" vertical="center"/>
    </xf>
    <xf numFmtId="0" fontId="52" fillId="0" borderId="0" xfId="15" applyFont="1" applyFill="1" applyBorder="1" applyAlignment="1">
      <alignment horizontal="center"/>
    </xf>
    <xf numFmtId="3" fontId="53" fillId="0" borderId="2" xfId="15" applyNumberFormat="1" applyFont="1" applyFill="1" applyBorder="1" applyAlignment="1">
      <alignment horizontal="center" vertical="center"/>
    </xf>
    <xf numFmtId="3" fontId="42" fillId="0" borderId="0" xfId="15" applyNumberFormat="1" applyFont="1" applyFill="1" applyAlignment="1">
      <alignment wrapText="1"/>
    </xf>
    <xf numFmtId="0" fontId="42" fillId="0" borderId="0" xfId="15" applyFont="1" applyFill="1" applyAlignment="1">
      <alignment wrapText="1"/>
    </xf>
    <xf numFmtId="0" fontId="42" fillId="0" borderId="0" xfId="15" applyFont="1" applyFill="1"/>
    <xf numFmtId="0" fontId="54" fillId="0" borderId="0" xfId="15" applyFont="1" applyFill="1" applyAlignment="1">
      <alignment horizontal="center"/>
    </xf>
    <xf numFmtId="3" fontId="55" fillId="0" borderId="2" xfId="15" applyNumberFormat="1" applyFont="1" applyFill="1" applyBorder="1" applyAlignment="1">
      <alignment horizontal="center" vertical="center"/>
    </xf>
    <xf numFmtId="3" fontId="56" fillId="0" borderId="2" xfId="15" applyNumberFormat="1" applyFont="1" applyFill="1" applyBorder="1" applyAlignment="1">
      <alignment horizontal="center" vertical="center" wrapText="1"/>
    </xf>
    <xf numFmtId="0" fontId="57" fillId="0" borderId="0" xfId="13" applyFont="1" applyFill="1" applyAlignment="1">
      <alignment horizontal="center" vertical="top" wrapText="1"/>
    </xf>
    <xf numFmtId="0" fontId="46" fillId="0" borderId="0" xfId="13" applyFont="1" applyFill="1" applyAlignment="1">
      <alignment horizontal="right" vertical="center"/>
    </xf>
    <xf numFmtId="0" fontId="44" fillId="0" borderId="2" xfId="13" applyFont="1" applyFill="1" applyBorder="1" applyAlignment="1">
      <alignment horizontal="center" vertical="center" wrapText="1"/>
    </xf>
    <xf numFmtId="0" fontId="44" fillId="0" borderId="2" xfId="13" applyFont="1" applyBorder="1" applyAlignment="1">
      <alignment horizontal="center" vertical="center"/>
    </xf>
    <xf numFmtId="3" fontId="44" fillId="0" borderId="2" xfId="6" applyNumberFormat="1" applyFont="1" applyFill="1" applyBorder="1" applyAlignment="1">
      <alignment horizontal="center" vertical="center"/>
    </xf>
    <xf numFmtId="164" fontId="44" fillId="0" borderId="2" xfId="6" applyNumberFormat="1" applyFont="1" applyBorder="1" applyAlignment="1">
      <alignment horizontal="center" vertical="center"/>
    </xf>
    <xf numFmtId="3" fontId="44" fillId="0" borderId="2" xfId="6" applyNumberFormat="1" applyFont="1" applyBorder="1" applyAlignment="1">
      <alignment horizontal="center" vertical="center"/>
    </xf>
    <xf numFmtId="0" fontId="45" fillId="0" borderId="2" xfId="10" applyNumberFormat="1" applyFont="1" applyFill="1" applyBorder="1" applyAlignment="1" applyProtection="1">
      <alignment horizontal="left" vertical="center"/>
      <protection locked="0"/>
    </xf>
    <xf numFmtId="164" fontId="45" fillId="0" borderId="2" xfId="6" applyNumberFormat="1" applyFont="1" applyBorder="1" applyAlignment="1">
      <alignment horizontal="center" vertical="center"/>
    </xf>
    <xf numFmtId="0" fontId="53" fillId="0" borderId="2" xfId="15" applyFont="1" applyFill="1" applyBorder="1" applyAlignment="1">
      <alignment horizontal="center" vertical="center" wrapText="1"/>
    </xf>
    <xf numFmtId="164" fontId="53" fillId="0" borderId="2" xfId="15" applyNumberFormat="1" applyFont="1" applyFill="1" applyBorder="1" applyAlignment="1">
      <alignment horizontal="center" vertical="center" wrapText="1"/>
    </xf>
    <xf numFmtId="3" fontId="53" fillId="3" borderId="2" xfId="15" applyNumberFormat="1" applyFont="1" applyFill="1" applyBorder="1" applyAlignment="1">
      <alignment horizontal="center" vertical="center"/>
    </xf>
    <xf numFmtId="3" fontId="58" fillId="3" borderId="2" xfId="15" applyNumberFormat="1" applyFont="1" applyFill="1" applyBorder="1" applyAlignment="1">
      <alignment horizontal="center" vertical="center"/>
    </xf>
    <xf numFmtId="0" fontId="41" fillId="0" borderId="0" xfId="15" applyFont="1" applyFill="1"/>
    <xf numFmtId="0" fontId="52" fillId="0" borderId="0" xfId="15" applyFont="1" applyFill="1"/>
    <xf numFmtId="0" fontId="55" fillId="0" borderId="2" xfId="15" applyFont="1" applyFill="1" applyBorder="1" applyAlignment="1">
      <alignment horizontal="center" vertical="center" wrapText="1"/>
    </xf>
    <xf numFmtId="164" fontId="55" fillId="0" borderId="2" xfId="15" applyNumberFormat="1" applyFont="1" applyFill="1" applyBorder="1" applyAlignment="1">
      <alignment horizontal="center" vertical="center"/>
    </xf>
    <xf numFmtId="0" fontId="45" fillId="0" borderId="2" xfId="11" applyFont="1" applyBorder="1" applyAlignment="1">
      <alignment vertical="center" wrapText="1"/>
    </xf>
    <xf numFmtId="164" fontId="56" fillId="0" borderId="2" xfId="15" applyNumberFormat="1" applyFont="1" applyFill="1" applyBorder="1" applyAlignment="1">
      <alignment horizontal="center" vertical="center" wrapText="1"/>
    </xf>
    <xf numFmtId="165" fontId="42" fillId="0" borderId="0" xfId="15" applyNumberFormat="1" applyFont="1" applyFill="1"/>
    <xf numFmtId="0" fontId="63" fillId="0" borderId="0" xfId="9" applyFont="1"/>
    <xf numFmtId="0" fontId="63" fillId="0" borderId="0" xfId="9" applyFont="1" applyFill="1"/>
    <xf numFmtId="1" fontId="63" fillId="0" borderId="0" xfId="10" applyNumberFormat="1" applyFont="1" applyFill="1" applyBorder="1" applyProtection="1">
      <protection locked="0"/>
    </xf>
    <xf numFmtId="165" fontId="63" fillId="0" borderId="0" xfId="10" applyNumberFormat="1" applyFont="1" applyFill="1" applyBorder="1" applyProtection="1">
      <protection locked="0"/>
    </xf>
    <xf numFmtId="1" fontId="63" fillId="0" borderId="0" xfId="10" applyNumberFormat="1" applyFont="1" applyFill="1" applyProtection="1">
      <protection locked="0"/>
    </xf>
    <xf numFmtId="1" fontId="64" fillId="0" borderId="0" xfId="10" applyNumberFormat="1" applyFont="1" applyFill="1" applyBorder="1" applyProtection="1">
      <protection locked="0"/>
    </xf>
    <xf numFmtId="3" fontId="64" fillId="0" borderId="0" xfId="10" applyNumberFormat="1" applyFont="1" applyFill="1" applyBorder="1" applyProtection="1">
      <protection locked="0"/>
    </xf>
    <xf numFmtId="3" fontId="63" fillId="0" borderId="0" xfId="10" applyNumberFormat="1" applyFont="1" applyFill="1" applyBorder="1" applyProtection="1">
      <protection locked="0"/>
    </xf>
    <xf numFmtId="0" fontId="63" fillId="0" borderId="0" xfId="9" applyFont="1" applyFill="1" applyBorder="1"/>
    <xf numFmtId="164" fontId="63" fillId="0" borderId="0" xfId="9" applyNumberFormat="1" applyFont="1" applyFill="1" applyAlignment="1">
      <alignment horizontal="center" vertical="center"/>
    </xf>
    <xf numFmtId="0" fontId="63" fillId="0" borderId="0" xfId="9" applyFont="1" applyFill="1" applyAlignment="1">
      <alignment horizontal="center" vertical="center"/>
    </xf>
    <xf numFmtId="0" fontId="63" fillId="0" borderId="0" xfId="9" applyFont="1" applyFill="1" applyAlignment="1">
      <alignment horizontal="left" vertical="center"/>
    </xf>
    <xf numFmtId="3" fontId="63" fillId="0" borderId="0" xfId="9" applyNumberFormat="1" applyFont="1" applyFill="1"/>
    <xf numFmtId="0" fontId="44" fillId="0" borderId="2" xfId="9" applyFont="1" applyFill="1" applyBorder="1" applyAlignment="1">
      <alignment horizontal="center" vertical="center" wrapText="1"/>
    </xf>
    <xf numFmtId="1" fontId="37" fillId="0" borderId="0" xfId="10" applyNumberFormat="1" applyFont="1" applyFill="1" applyProtection="1">
      <protection locked="0"/>
    </xf>
    <xf numFmtId="1" fontId="37" fillId="0" borderId="0" xfId="10" applyNumberFormat="1" applyFont="1" applyFill="1" applyBorder="1" applyProtection="1">
      <protection locked="0"/>
    </xf>
    <xf numFmtId="1" fontId="37" fillId="0" borderId="0" xfId="10" applyNumberFormat="1" applyFont="1" applyFill="1" applyBorder="1" applyAlignment="1" applyProtection="1">
      <alignment vertical="center"/>
      <protection locked="0"/>
    </xf>
    <xf numFmtId="0" fontId="63" fillId="0" borderId="0" xfId="13" applyFont="1" applyAlignment="1">
      <alignment vertical="top"/>
    </xf>
    <xf numFmtId="0" fontId="63" fillId="0" borderId="0" xfId="13" applyFont="1"/>
    <xf numFmtId="0" fontId="46" fillId="0" borderId="0" xfId="6" applyFont="1" applyAlignment="1">
      <alignment vertical="top"/>
    </xf>
    <xf numFmtId="0" fontId="69" fillId="0" borderId="0" xfId="15" applyFont="1" applyFill="1" applyBorder="1" applyAlignment="1">
      <alignment horizontal="center"/>
    </xf>
    <xf numFmtId="0" fontId="69" fillId="0" borderId="0" xfId="15" applyFont="1" applyFill="1" applyAlignment="1">
      <alignment wrapText="1"/>
    </xf>
    <xf numFmtId="0" fontId="69" fillId="0" borderId="0" xfId="15" applyFont="1" applyFill="1"/>
    <xf numFmtId="0" fontId="43" fillId="20" borderId="2" xfId="6" applyFont="1" applyFill="1" applyBorder="1" applyAlignment="1">
      <alignment horizontal="left" wrapText="1"/>
    </xf>
    <xf numFmtId="165" fontId="65" fillId="20" borderId="2" xfId="6" applyNumberFormat="1" applyFont="1" applyFill="1" applyBorder="1" applyAlignment="1">
      <alignment horizontal="center" wrapText="1"/>
    </xf>
    <xf numFmtId="164" fontId="43" fillId="20" borderId="2" xfId="6" applyNumberFormat="1" applyFont="1" applyFill="1" applyBorder="1" applyAlignment="1">
      <alignment horizontal="center"/>
    </xf>
    <xf numFmtId="0" fontId="2" fillId="0" borderId="27" xfId="55" applyFont="1" applyBorder="1" applyAlignment="1">
      <alignment horizontal="left" vertical="center" wrapText="1"/>
    </xf>
    <xf numFmtId="0" fontId="2" fillId="0" borderId="26" xfId="55" applyFont="1" applyBorder="1" applyAlignment="1">
      <alignment vertical="center" wrapText="1"/>
    </xf>
    <xf numFmtId="164" fontId="73" fillId="0" borderId="0" xfId="6" applyNumberFormat="1" applyFont="1"/>
    <xf numFmtId="3" fontId="56" fillId="0" borderId="2" xfId="15" applyNumberFormat="1" applyFont="1" applyFill="1" applyBorder="1" applyAlignment="1">
      <alignment horizontal="center" vertical="center"/>
    </xf>
    <xf numFmtId="1" fontId="44" fillId="0" borderId="2" xfId="9" applyNumberFormat="1" applyFont="1" applyFill="1" applyBorder="1" applyAlignment="1">
      <alignment horizontal="center" vertical="center"/>
    </xf>
    <xf numFmtId="0" fontId="44" fillId="0" borderId="2" xfId="9" applyFont="1" applyFill="1" applyBorder="1" applyAlignment="1">
      <alignment vertical="center" wrapText="1"/>
    </xf>
    <xf numFmtId="3" fontId="44" fillId="0" borderId="2" xfId="9" applyNumberFormat="1" applyFont="1" applyFill="1" applyBorder="1" applyAlignment="1">
      <alignment horizontal="center" vertical="center" wrapText="1"/>
    </xf>
    <xf numFmtId="165" fontId="44" fillId="0" borderId="2" xfId="9" applyNumberFormat="1" applyFont="1" applyFill="1" applyBorder="1" applyAlignment="1">
      <alignment horizontal="center" vertical="center"/>
    </xf>
    <xf numFmtId="1" fontId="46" fillId="0" borderId="2" xfId="9" applyNumberFormat="1" applyFont="1" applyFill="1" applyBorder="1" applyAlignment="1">
      <alignment horizontal="center" vertical="center"/>
    </xf>
    <xf numFmtId="0" fontId="62" fillId="0" borderId="2" xfId="9" applyFont="1" applyFill="1" applyBorder="1" applyAlignment="1">
      <alignment horizontal="center" vertical="center"/>
    </xf>
    <xf numFmtId="3" fontId="44" fillId="0" borderId="2" xfId="9" applyNumberFormat="1" applyFont="1" applyFill="1" applyBorder="1" applyAlignment="1">
      <alignment horizontal="center" vertical="center"/>
    </xf>
    <xf numFmtId="0" fontId="44" fillId="0" borderId="2" xfId="8" applyFont="1" applyFill="1" applyBorder="1" applyAlignment="1">
      <alignment vertical="center" wrapText="1"/>
    </xf>
    <xf numFmtId="1" fontId="44" fillId="0" borderId="2" xfId="8" applyNumberFormat="1" applyFont="1" applyFill="1" applyBorder="1" applyAlignment="1">
      <alignment horizontal="center" vertical="center"/>
    </xf>
    <xf numFmtId="1" fontId="44" fillId="0" borderId="2" xfId="9" applyNumberFormat="1" applyFont="1" applyFill="1" applyBorder="1" applyAlignment="1">
      <alignment horizontal="center" vertical="center" wrapText="1"/>
    </xf>
    <xf numFmtId="165" fontId="44" fillId="0" borderId="2" xfId="8" applyNumberFormat="1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vertical="center" wrapText="1"/>
    </xf>
    <xf numFmtId="0" fontId="44" fillId="0" borderId="2" xfId="9" applyFont="1" applyFill="1" applyBorder="1" applyAlignment="1">
      <alignment horizontal="center" vertical="center"/>
    </xf>
    <xf numFmtId="0" fontId="56" fillId="0" borderId="0" xfId="15" applyFont="1" applyFill="1" applyAlignment="1">
      <alignment vertical="center"/>
    </xf>
    <xf numFmtId="0" fontId="58" fillId="0" borderId="2" xfId="15" applyFont="1" applyFill="1" applyBorder="1" applyAlignment="1">
      <alignment horizontal="left" vertical="center" wrapText="1"/>
    </xf>
    <xf numFmtId="165" fontId="56" fillId="0" borderId="0" xfId="15" applyNumberFormat="1" applyFont="1" applyFill="1"/>
    <xf numFmtId="0" fontId="56" fillId="0" borderId="0" xfId="15" applyFont="1" applyFill="1"/>
    <xf numFmtId="0" fontId="56" fillId="0" borderId="0" xfId="15" applyFont="1" applyFill="1" applyAlignment="1">
      <alignment vertical="center" wrapText="1"/>
    </xf>
    <xf numFmtId="0" fontId="56" fillId="0" borderId="0" xfId="15" applyFont="1" applyFill="1" applyAlignment="1">
      <alignment horizontal="center" vertical="center"/>
    </xf>
    <xf numFmtId="0" fontId="56" fillId="0" borderId="0" xfId="15" applyFont="1" applyFill="1" applyAlignment="1">
      <alignment horizontal="center"/>
    </xf>
    <xf numFmtId="3" fontId="56" fillId="0" borderId="0" xfId="15" applyNumberFormat="1" applyFont="1" applyFill="1" applyAlignment="1">
      <alignment horizontal="center" vertical="center"/>
    </xf>
    <xf numFmtId="3" fontId="56" fillId="0" borderId="0" xfId="15" applyNumberFormat="1" applyFont="1" applyFill="1"/>
    <xf numFmtId="164" fontId="2" fillId="3" borderId="5" xfId="55" applyNumberFormat="1" applyFont="1" applyFill="1" applyBorder="1" applyAlignment="1">
      <alignment horizontal="center" vertical="center"/>
    </xf>
    <xf numFmtId="0" fontId="72" fillId="0" borderId="31" xfId="55" applyFont="1" applyBorder="1" applyAlignment="1">
      <alignment vertical="center" wrapText="1"/>
    </xf>
    <xf numFmtId="164" fontId="66" fillId="3" borderId="32" xfId="55" applyNumberFormat="1" applyFont="1" applyFill="1" applyBorder="1" applyAlignment="1">
      <alignment horizontal="center" vertical="center"/>
    </xf>
    <xf numFmtId="0" fontId="72" fillId="0" borderId="34" xfId="55" applyFont="1" applyBorder="1" applyAlignment="1">
      <alignment vertical="center" wrapText="1"/>
    </xf>
    <xf numFmtId="0" fontId="2" fillId="0" borderId="35" xfId="55" applyFont="1" applyBorder="1" applyAlignment="1">
      <alignment horizontal="left" vertical="center" wrapText="1"/>
    </xf>
    <xf numFmtId="0" fontId="2" fillId="0" borderId="27" xfId="55" applyFont="1" applyBorder="1" applyAlignment="1">
      <alignment vertical="center" wrapText="1"/>
    </xf>
    <xf numFmtId="0" fontId="72" fillId="0" borderId="35" xfId="55" applyFont="1" applyBorder="1" applyAlignment="1">
      <alignment vertical="center" wrapText="1"/>
    </xf>
    <xf numFmtId="164" fontId="2" fillId="3" borderId="37" xfId="55" applyNumberFormat="1" applyFont="1" applyFill="1" applyBorder="1" applyAlignment="1">
      <alignment horizontal="center" vertical="center"/>
    </xf>
    <xf numFmtId="0" fontId="45" fillId="0" borderId="0" xfId="9" applyFont="1" applyFill="1" applyAlignment="1">
      <alignment horizontal="center"/>
    </xf>
    <xf numFmtId="3" fontId="58" fillId="0" borderId="2" xfId="15" applyNumberFormat="1" applyFont="1" applyFill="1" applyBorder="1" applyAlignment="1">
      <alignment horizontal="center" vertical="center" wrapText="1"/>
    </xf>
    <xf numFmtId="0" fontId="71" fillId="0" borderId="42" xfId="55" applyFont="1" applyBorder="1" applyAlignment="1">
      <alignment horizontal="center" vertical="center"/>
    </xf>
    <xf numFmtId="0" fontId="71" fillId="0" borderId="43" xfId="55" applyFont="1" applyBorder="1" applyAlignment="1">
      <alignment horizontal="center" vertical="center"/>
    </xf>
    <xf numFmtId="164" fontId="66" fillId="3" borderId="33" xfId="55" applyNumberFormat="1" applyFont="1" applyFill="1" applyBorder="1" applyAlignment="1">
      <alignment horizontal="center" vertical="center"/>
    </xf>
    <xf numFmtId="164" fontId="62" fillId="3" borderId="5" xfId="55" applyNumberFormat="1" applyFont="1" applyFill="1" applyBorder="1" applyAlignment="1">
      <alignment horizontal="center" vertical="center"/>
    </xf>
    <xf numFmtId="164" fontId="62" fillId="3" borderId="37" xfId="55" applyNumberFormat="1" applyFont="1" applyFill="1" applyBorder="1" applyAlignment="1">
      <alignment horizontal="center" vertical="center"/>
    </xf>
    <xf numFmtId="164" fontId="66" fillId="3" borderId="17" xfId="55" applyNumberFormat="1" applyFont="1" applyFill="1" applyBorder="1" applyAlignment="1">
      <alignment horizontal="center" vertical="center"/>
    </xf>
    <xf numFmtId="164" fontId="66" fillId="3" borderId="38" xfId="55" applyNumberFormat="1" applyFont="1" applyFill="1" applyBorder="1" applyAlignment="1">
      <alignment horizontal="center" vertical="center"/>
    </xf>
    <xf numFmtId="164" fontId="62" fillId="3" borderId="28" xfId="55" applyNumberFormat="1" applyFont="1" applyFill="1" applyBorder="1" applyAlignment="1">
      <alignment horizontal="center" vertical="center"/>
    </xf>
    <xf numFmtId="164" fontId="62" fillId="3" borderId="29" xfId="55" applyNumberFormat="1" applyFont="1" applyFill="1" applyBorder="1" applyAlignment="1">
      <alignment horizontal="center" vertical="center"/>
    </xf>
    <xf numFmtId="164" fontId="62" fillId="3" borderId="30" xfId="55" applyNumberFormat="1" applyFont="1" applyFill="1" applyBorder="1" applyAlignment="1">
      <alignment horizontal="center" vertical="center"/>
    </xf>
    <xf numFmtId="164" fontId="62" fillId="3" borderId="36" xfId="55" applyNumberFormat="1" applyFont="1" applyFill="1" applyBorder="1" applyAlignment="1">
      <alignment horizontal="center" vertical="center"/>
    </xf>
    <xf numFmtId="0" fontId="16" fillId="0" borderId="0" xfId="13" applyFont="1" applyFill="1" applyAlignment="1">
      <alignment horizontal="center" vertical="top" wrapText="1"/>
    </xf>
    <xf numFmtId="164" fontId="77" fillId="0" borderId="2" xfId="15" applyNumberFormat="1" applyFont="1" applyFill="1" applyBorder="1" applyAlignment="1">
      <alignment horizontal="center" vertical="center" wrapText="1"/>
    </xf>
    <xf numFmtId="1" fontId="64" fillId="0" borderId="0" xfId="10" applyNumberFormat="1" applyFont="1" applyFill="1" applyProtection="1">
      <protection locked="0"/>
    </xf>
    <xf numFmtId="164" fontId="63" fillId="0" borderId="0" xfId="9" applyNumberFormat="1" applyFont="1" applyFill="1"/>
    <xf numFmtId="14" fontId="53" fillId="0" borderId="2" xfId="1" applyNumberFormat="1" applyFont="1" applyBorder="1" applyAlignment="1">
      <alignment horizontal="center" vertical="center" wrapText="1"/>
    </xf>
    <xf numFmtId="164" fontId="58" fillId="0" borderId="2" xfId="15" applyNumberFormat="1" applyFont="1" applyFill="1" applyBorder="1" applyAlignment="1">
      <alignment horizontal="center" vertical="center" wrapText="1"/>
    </xf>
    <xf numFmtId="1" fontId="63" fillId="0" borderId="2" xfId="10" applyNumberFormat="1" applyFont="1" applyFill="1" applyBorder="1" applyAlignment="1" applyProtection="1">
      <alignment horizontal="center"/>
    </xf>
    <xf numFmtId="1" fontId="65" fillId="0" borderId="2" xfId="10" applyNumberFormat="1" applyFont="1" applyFill="1" applyBorder="1" applyAlignment="1" applyProtection="1">
      <alignment horizontal="center" vertical="center"/>
      <protection locked="0"/>
    </xf>
    <xf numFmtId="1" fontId="79" fillId="0" borderId="2" xfId="10" applyNumberFormat="1" applyFont="1" applyFill="1" applyBorder="1" applyProtection="1">
      <protection locked="0"/>
    </xf>
    <xf numFmtId="1" fontId="79" fillId="0" borderId="2" xfId="10" applyNumberFormat="1" applyFont="1" applyFill="1" applyBorder="1" applyAlignment="1" applyProtection="1">
      <alignment vertical="center"/>
      <protection locked="0"/>
    </xf>
    <xf numFmtId="1" fontId="81" fillId="0" borderId="0" xfId="10" applyNumberFormat="1" applyFont="1" applyFill="1" applyAlignment="1" applyProtection="1">
      <protection locked="0"/>
    </xf>
    <xf numFmtId="1" fontId="64" fillId="0" borderId="0" xfId="10" applyNumberFormat="1" applyFont="1" applyFill="1" applyAlignment="1" applyProtection="1">
      <alignment horizontal="center"/>
      <protection locked="0"/>
    </xf>
    <xf numFmtId="1" fontId="63" fillId="0" borderId="0" xfId="10" applyNumberFormat="1" applyFont="1" applyFill="1" applyAlignment="1" applyProtection="1">
      <protection locked="0"/>
    </xf>
    <xf numFmtId="1" fontId="82" fillId="0" borderId="0" xfId="10" applyNumberFormat="1" applyFont="1" applyFill="1" applyAlignment="1" applyProtection="1">
      <alignment horizontal="right"/>
      <protection locked="0"/>
    </xf>
    <xf numFmtId="1" fontId="81" fillId="0" borderId="1" xfId="10" applyNumberFormat="1" applyFont="1" applyFill="1" applyBorder="1" applyAlignment="1" applyProtection="1">
      <protection locked="0"/>
    </xf>
    <xf numFmtId="1" fontId="64" fillId="0" borderId="0" xfId="10" applyNumberFormat="1" applyFont="1" applyFill="1" applyBorder="1" applyAlignment="1" applyProtection="1">
      <alignment horizontal="center"/>
      <protection locked="0"/>
    </xf>
    <xf numFmtId="3" fontId="44" fillId="0" borderId="2" xfId="8" applyNumberFormat="1" applyFont="1" applyFill="1" applyBorder="1" applyAlignment="1">
      <alignment horizontal="center" vertical="center" wrapText="1"/>
    </xf>
    <xf numFmtId="1" fontId="62" fillId="0" borderId="10" xfId="10" applyNumberFormat="1" applyFont="1" applyFill="1" applyBorder="1" applyAlignment="1" applyProtection="1">
      <alignment horizontal="center" vertical="center" wrapText="1"/>
    </xf>
    <xf numFmtId="1" fontId="64" fillId="0" borderId="2" xfId="10" applyNumberFormat="1" applyFont="1" applyFill="1" applyBorder="1" applyAlignment="1" applyProtection="1">
      <alignment horizontal="center"/>
    </xf>
    <xf numFmtId="1" fontId="45" fillId="0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 vertical="center" wrapText="1"/>
    </xf>
    <xf numFmtId="3" fontId="45" fillId="0" borderId="2" xfId="6" applyNumberFormat="1" applyFont="1" applyFill="1" applyBorder="1" applyAlignment="1">
      <alignment horizontal="center" vertical="center"/>
    </xf>
    <xf numFmtId="164" fontId="45" fillId="0" borderId="2" xfId="6" applyNumberFormat="1" applyFont="1" applyFill="1" applyBorder="1" applyAlignment="1">
      <alignment horizontal="center" vertical="center"/>
    </xf>
    <xf numFmtId="3" fontId="45" fillId="0" borderId="2" xfId="1" applyNumberFormat="1" applyFont="1" applyFill="1" applyBorder="1" applyAlignment="1">
      <alignment horizontal="center" vertical="center" wrapText="1"/>
    </xf>
    <xf numFmtId="3" fontId="45" fillId="0" borderId="2" xfId="1" applyNumberFormat="1" applyFont="1" applyBorder="1" applyAlignment="1">
      <alignment horizontal="center" vertical="center" wrapText="1"/>
    </xf>
    <xf numFmtId="3" fontId="85" fillId="0" borderId="2" xfId="10" applyNumberFormat="1" applyFont="1" applyFill="1" applyBorder="1" applyAlignment="1" applyProtection="1">
      <alignment horizontal="center" vertical="center"/>
      <protection locked="0"/>
    </xf>
    <xf numFmtId="3" fontId="85" fillId="0" borderId="2" xfId="0" applyNumberFormat="1" applyFont="1" applyFill="1" applyBorder="1" applyAlignment="1">
      <alignment horizontal="center" vertical="center"/>
    </xf>
    <xf numFmtId="3" fontId="44" fillId="0" borderId="2" xfId="10" applyNumberFormat="1" applyFont="1" applyFill="1" applyBorder="1" applyAlignment="1" applyProtection="1">
      <alignment horizontal="center" vertical="center"/>
      <protection locked="0"/>
    </xf>
    <xf numFmtId="164" fontId="86" fillId="0" borderId="2" xfId="10" applyNumberFormat="1" applyFont="1" applyFill="1" applyBorder="1" applyAlignment="1" applyProtection="1">
      <alignment horizontal="center" vertical="center"/>
      <protection locked="0"/>
    </xf>
    <xf numFmtId="164" fontId="85" fillId="0" borderId="2" xfId="10" applyNumberFormat="1" applyFont="1" applyFill="1" applyBorder="1" applyAlignment="1" applyProtection="1">
      <alignment horizontal="center" vertical="center"/>
      <protection locked="0"/>
    </xf>
    <xf numFmtId="3" fontId="86" fillId="0" borderId="2" xfId="10" applyNumberFormat="1" applyFont="1" applyFill="1" applyBorder="1" applyAlignment="1" applyProtection="1">
      <alignment horizontal="center" vertical="center"/>
      <protection locked="0"/>
    </xf>
    <xf numFmtId="165" fontId="86" fillId="0" borderId="2" xfId="10" applyNumberFormat="1" applyFont="1" applyFill="1" applyBorder="1" applyAlignment="1" applyProtection="1">
      <alignment horizontal="center" vertical="center"/>
      <protection locked="0"/>
    </xf>
    <xf numFmtId="3" fontId="86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86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8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85" fillId="0" borderId="2" xfId="12" applyNumberFormat="1" applyFont="1" applyFill="1" applyBorder="1" applyAlignment="1">
      <alignment horizontal="center" vertical="center" wrapText="1"/>
    </xf>
    <xf numFmtId="3" fontId="85" fillId="3" borderId="2" xfId="10" applyNumberFormat="1" applyFont="1" applyFill="1" applyBorder="1" applyAlignment="1" applyProtection="1">
      <alignment horizontal="center" vertical="center"/>
      <protection locked="0"/>
    </xf>
    <xf numFmtId="165" fontId="86" fillId="3" borderId="2" xfId="10" applyNumberFormat="1" applyFont="1" applyFill="1" applyBorder="1" applyAlignment="1" applyProtection="1">
      <alignment horizontal="center" vertical="center"/>
      <protection locked="0"/>
    </xf>
    <xf numFmtId="3" fontId="86" fillId="3" borderId="2" xfId="10" applyNumberFormat="1" applyFont="1" applyFill="1" applyBorder="1" applyAlignment="1" applyProtection="1">
      <alignment horizontal="center" vertical="center"/>
      <protection locked="0"/>
    </xf>
    <xf numFmtId="0" fontId="62" fillId="0" borderId="2" xfId="9" applyFont="1" applyFill="1" applyBorder="1" applyAlignment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</xf>
    <xf numFmtId="1" fontId="65" fillId="0" borderId="2" xfId="10" applyNumberFormat="1" applyFont="1" applyFill="1" applyBorder="1" applyAlignment="1" applyProtection="1">
      <alignment horizontal="center" vertical="center" wrapText="1"/>
    </xf>
    <xf numFmtId="1" fontId="64" fillId="0" borderId="2" xfId="10" applyNumberFormat="1" applyFont="1" applyFill="1" applyBorder="1" applyAlignment="1" applyProtection="1">
      <alignment horizontal="center" vertical="center" wrapText="1"/>
    </xf>
    <xf numFmtId="1" fontId="80" fillId="0" borderId="7" xfId="10" applyNumberFormat="1" applyFont="1" applyFill="1" applyBorder="1" applyAlignment="1" applyProtection="1">
      <alignment horizontal="center" vertical="center" wrapText="1"/>
    </xf>
    <xf numFmtId="3" fontId="46" fillId="0" borderId="2" xfId="10" applyNumberFormat="1" applyFont="1" applyFill="1" applyBorder="1" applyAlignment="1" applyProtection="1">
      <alignment horizontal="center" vertical="center"/>
      <protection locked="0"/>
    </xf>
    <xf numFmtId="165" fontId="46" fillId="0" borderId="2" xfId="9" applyNumberFormat="1" applyFont="1" applyFill="1" applyBorder="1" applyAlignment="1">
      <alignment horizontal="center" vertical="center"/>
    </xf>
    <xf numFmtId="0" fontId="82" fillId="0" borderId="0" xfId="9" applyFont="1" applyFill="1"/>
    <xf numFmtId="0" fontId="46" fillId="0" borderId="2" xfId="9" applyFont="1" applyFill="1" applyBorder="1" applyAlignment="1">
      <alignment vertical="center" wrapText="1"/>
    </xf>
    <xf numFmtId="3" fontId="46" fillId="0" borderId="2" xfId="9" applyNumberFormat="1" applyFont="1" applyFill="1" applyBorder="1" applyAlignment="1">
      <alignment horizontal="center" vertical="center" wrapText="1"/>
    </xf>
    <xf numFmtId="164" fontId="44" fillId="0" borderId="2" xfId="9" applyNumberFormat="1" applyFont="1" applyFill="1" applyBorder="1" applyAlignment="1">
      <alignment horizontal="center" vertical="center" wrapText="1"/>
    </xf>
    <xf numFmtId="0" fontId="44" fillId="0" borderId="2" xfId="9" applyFont="1" applyFill="1" applyBorder="1" applyAlignment="1">
      <alignment horizontal="left" vertical="center" wrapText="1" indent="1"/>
    </xf>
    <xf numFmtId="0" fontId="46" fillId="0" borderId="2" xfId="9" applyFont="1" applyFill="1" applyBorder="1" applyAlignment="1">
      <alignment horizontal="left" vertical="center" wrapText="1" indent="1"/>
    </xf>
    <xf numFmtId="165" fontId="74" fillId="0" borderId="2" xfId="9" applyNumberFormat="1" applyFont="1" applyFill="1" applyBorder="1" applyAlignment="1">
      <alignment horizontal="center" vertical="center"/>
    </xf>
    <xf numFmtId="0" fontId="74" fillId="3" borderId="2" xfId="9" applyFont="1" applyFill="1" applyBorder="1" applyAlignment="1">
      <alignment vertical="center" wrapText="1"/>
    </xf>
    <xf numFmtId="164" fontId="44" fillId="3" borderId="2" xfId="9" applyNumberFormat="1" applyFont="1" applyFill="1" applyBorder="1" applyAlignment="1">
      <alignment horizontal="center" vertical="center" wrapText="1"/>
    </xf>
    <xf numFmtId="0" fontId="64" fillId="3" borderId="0" xfId="9" applyFont="1" applyFill="1"/>
    <xf numFmtId="164" fontId="74" fillId="3" borderId="2" xfId="9" applyNumberFormat="1" applyFont="1" applyFill="1" applyBorder="1" applyAlignment="1">
      <alignment horizontal="center" vertical="center" wrapText="1"/>
    </xf>
    <xf numFmtId="0" fontId="87" fillId="3" borderId="0" xfId="9" applyFont="1" applyFill="1"/>
    <xf numFmtId="0" fontId="44" fillId="3" borderId="2" xfId="9" applyFont="1" applyFill="1" applyBorder="1" applyAlignment="1">
      <alignment vertical="center" wrapText="1"/>
    </xf>
    <xf numFmtId="3" fontId="44" fillId="3" borderId="2" xfId="9" applyNumberFormat="1" applyFont="1" applyFill="1" applyBorder="1" applyAlignment="1">
      <alignment horizontal="center" vertical="center" wrapText="1"/>
    </xf>
    <xf numFmtId="165" fontId="44" fillId="3" borderId="2" xfId="9" applyNumberFormat="1" applyFont="1" applyFill="1" applyBorder="1" applyAlignment="1">
      <alignment horizontal="center" vertical="center"/>
    </xf>
    <xf numFmtId="1" fontId="44" fillId="3" borderId="2" xfId="9" applyNumberFormat="1" applyFont="1" applyFill="1" applyBorder="1" applyAlignment="1">
      <alignment horizontal="center" vertical="center"/>
    </xf>
    <xf numFmtId="0" fontId="63" fillId="3" borderId="0" xfId="9" applyFont="1" applyFill="1"/>
    <xf numFmtId="1" fontId="82" fillId="3" borderId="0" xfId="10" applyNumberFormat="1" applyFont="1" applyFill="1" applyAlignment="1" applyProtection="1">
      <alignment horizontal="right"/>
      <protection locked="0"/>
    </xf>
    <xf numFmtId="1" fontId="63" fillId="3" borderId="0" xfId="10" applyNumberFormat="1" applyFont="1" applyFill="1" applyProtection="1">
      <protection locked="0"/>
    </xf>
    <xf numFmtId="1" fontId="63" fillId="3" borderId="2" xfId="10" applyNumberFormat="1" applyFont="1" applyFill="1" applyBorder="1" applyAlignment="1" applyProtection="1">
      <alignment horizontal="center"/>
    </xf>
    <xf numFmtId="164" fontId="86" fillId="3" borderId="2" xfId="10" applyNumberFormat="1" applyFont="1" applyFill="1" applyBorder="1" applyAlignment="1" applyProtection="1">
      <alignment horizontal="center" vertical="center"/>
      <protection locked="0"/>
    </xf>
    <xf numFmtId="164" fontId="85" fillId="3" borderId="2" xfId="10" applyNumberFormat="1" applyFont="1" applyFill="1" applyBorder="1" applyAlignment="1" applyProtection="1">
      <alignment horizontal="center" vertical="center"/>
      <protection locked="0"/>
    </xf>
    <xf numFmtId="1" fontId="63" fillId="3" borderId="0" xfId="10" applyNumberFormat="1" applyFont="1" applyFill="1" applyBorder="1" applyProtection="1">
      <protection locked="0"/>
    </xf>
    <xf numFmtId="3" fontId="87" fillId="3" borderId="0" xfId="9" applyNumberFormat="1" applyFont="1" applyFill="1" applyAlignment="1"/>
    <xf numFmtId="0" fontId="87" fillId="3" borderId="0" xfId="9" applyFont="1" applyFill="1" applyAlignment="1"/>
    <xf numFmtId="165" fontId="74" fillId="3" borderId="2" xfId="9" applyNumberFormat="1" applyFont="1" applyFill="1" applyBorder="1" applyAlignment="1">
      <alignment horizontal="center" vertical="center"/>
    </xf>
    <xf numFmtId="1" fontId="46" fillId="3" borderId="2" xfId="9" applyNumberFormat="1" applyFont="1" applyFill="1" applyBorder="1" applyAlignment="1">
      <alignment horizontal="center" vertical="center"/>
    </xf>
    <xf numFmtId="3" fontId="64" fillId="3" borderId="0" xfId="9" applyNumberFormat="1" applyFont="1" applyFill="1"/>
    <xf numFmtId="0" fontId="38" fillId="0" borderId="9" xfId="9" applyFont="1" applyFill="1" applyBorder="1" applyAlignment="1">
      <alignment vertical="center" wrapText="1"/>
    </xf>
    <xf numFmtId="0" fontId="70" fillId="0" borderId="40" xfId="14" applyFont="1" applyFill="1" applyBorder="1" applyAlignment="1">
      <alignment horizontal="center"/>
    </xf>
    <xf numFmtId="0" fontId="70" fillId="0" borderId="39" xfId="14" applyFont="1" applyFill="1" applyBorder="1" applyAlignment="1">
      <alignment horizontal="center"/>
    </xf>
    <xf numFmtId="0" fontId="76" fillId="0" borderId="0" xfId="55" applyFont="1" applyAlignment="1">
      <alignment horizontal="center" wrapText="1"/>
    </xf>
    <xf numFmtId="0" fontId="71" fillId="0" borderId="0" xfId="55" applyFont="1" applyAlignment="1">
      <alignment horizontal="center" wrapText="1"/>
    </xf>
    <xf numFmtId="0" fontId="2" fillId="0" borderId="40" xfId="55" applyFont="1" applyBorder="1" applyAlignment="1">
      <alignment horizontal="center" vertical="center" wrapText="1"/>
    </xf>
    <xf numFmtId="0" fontId="2" fillId="0" borderId="41" xfId="55" applyFont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55" fillId="0" borderId="0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9" fillId="0" borderId="2" xfId="6" applyFont="1" applyFill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center" vertical="center" wrapText="1"/>
    </xf>
    <xf numFmtId="0" fontId="16" fillId="0" borderId="0" xfId="13" applyFont="1" applyFill="1" applyAlignment="1">
      <alignment horizontal="center" vertical="top" wrapText="1"/>
    </xf>
    <xf numFmtId="0" fontId="57" fillId="0" borderId="2" xfId="13" applyFont="1" applyFill="1" applyBorder="1" applyAlignment="1">
      <alignment horizontal="center" vertical="top" wrapText="1"/>
    </xf>
    <xf numFmtId="49" fontId="44" fillId="0" borderId="2" xfId="13" applyNumberFormat="1" applyFont="1" applyBorder="1" applyAlignment="1">
      <alignment horizontal="center" vertical="center" wrapText="1"/>
    </xf>
    <xf numFmtId="0" fontId="44" fillId="0" borderId="2" xfId="13" applyFont="1" applyBorder="1" applyAlignment="1">
      <alignment horizontal="center" vertical="center" wrapText="1"/>
    </xf>
    <xf numFmtId="0" fontId="61" fillId="0" borderId="0" xfId="15" applyFont="1" applyFill="1" applyAlignment="1">
      <alignment horizontal="center" wrapText="1"/>
    </xf>
    <xf numFmtId="0" fontId="60" fillId="0" borderId="0" xfId="15" applyFont="1" applyFill="1" applyAlignment="1">
      <alignment horizontal="center"/>
    </xf>
    <xf numFmtId="0" fontId="69" fillId="0" borderId="7" xfId="15" applyFont="1" applyFill="1" applyBorder="1" applyAlignment="1">
      <alignment horizontal="center"/>
    </xf>
    <xf numFmtId="0" fontId="69" fillId="0" borderId="3" xfId="15" applyFont="1" applyFill="1" applyBorder="1" applyAlignment="1">
      <alignment horizontal="center"/>
    </xf>
    <xf numFmtId="49" fontId="44" fillId="0" borderId="2" xfId="13" applyNumberFormat="1" applyFont="1" applyFill="1" applyBorder="1" applyAlignment="1">
      <alignment horizontal="center" vertical="center" wrapText="1"/>
    </xf>
    <xf numFmtId="14" fontId="53" fillId="0" borderId="2" xfId="1" applyNumberFormat="1" applyFont="1" applyBorder="1" applyAlignment="1">
      <alignment horizontal="center" vertical="center" wrapText="1"/>
    </xf>
    <xf numFmtId="0" fontId="59" fillId="0" borderId="0" xfId="15" applyFont="1" applyFill="1" applyAlignment="1">
      <alignment horizontal="center" wrapText="1"/>
    </xf>
    <xf numFmtId="0" fontId="60" fillId="0" borderId="0" xfId="15" applyFont="1" applyFill="1" applyAlignment="1">
      <alignment horizontal="center" wrapText="1"/>
    </xf>
    <xf numFmtId="0" fontId="56" fillId="0" borderId="2" xfId="15" applyFont="1" applyFill="1" applyBorder="1" applyAlignment="1">
      <alignment horizontal="center"/>
    </xf>
    <xf numFmtId="0" fontId="53" fillId="0" borderId="2" xfId="15" applyFont="1" applyFill="1" applyBorder="1" applyAlignment="1">
      <alignment horizontal="center" vertical="center" wrapText="1"/>
    </xf>
    <xf numFmtId="0" fontId="67" fillId="0" borderId="0" xfId="9" applyFont="1" applyAlignment="1">
      <alignment horizontal="center"/>
    </xf>
    <xf numFmtId="3" fontId="44" fillId="0" borderId="4" xfId="9" applyNumberFormat="1" applyFont="1" applyFill="1" applyBorder="1" applyAlignment="1">
      <alignment horizontal="center" vertical="center"/>
    </xf>
    <xf numFmtId="0" fontId="44" fillId="0" borderId="8" xfId="9" applyFont="1" applyFill="1" applyBorder="1" applyAlignment="1">
      <alignment horizontal="center" vertical="center"/>
    </xf>
    <xf numFmtId="0" fontId="44" fillId="0" borderId="2" xfId="9" applyFont="1" applyFill="1" applyBorder="1" applyAlignment="1">
      <alignment horizontal="center" vertical="center"/>
    </xf>
    <xf numFmtId="0" fontId="75" fillId="0" borderId="11" xfId="9" applyFont="1" applyFill="1" applyBorder="1" applyAlignment="1">
      <alignment horizontal="center" vertical="center" wrapText="1"/>
    </xf>
    <xf numFmtId="0" fontId="75" fillId="0" borderId="9" xfId="9" applyFont="1" applyFill="1" applyBorder="1" applyAlignment="1">
      <alignment horizontal="center" vertical="center" wrapText="1"/>
    </xf>
    <xf numFmtId="0" fontId="75" fillId="0" borderId="12" xfId="9" applyFont="1" applyFill="1" applyBorder="1" applyAlignment="1">
      <alignment horizontal="center" vertical="center" wrapText="1"/>
    </xf>
    <xf numFmtId="0" fontId="75" fillId="0" borderId="4" xfId="9" applyFont="1" applyFill="1" applyBorder="1" applyAlignment="1">
      <alignment horizontal="center" vertical="center" wrapText="1"/>
    </xf>
    <xf numFmtId="0" fontId="75" fillId="0" borderId="1" xfId="9" applyFont="1" applyFill="1" applyBorder="1" applyAlignment="1">
      <alignment horizontal="center" vertical="center" wrapText="1"/>
    </xf>
    <xf numFmtId="0" fontId="75" fillId="0" borderId="8" xfId="9" applyFont="1" applyFill="1" applyBorder="1" applyAlignment="1">
      <alignment horizontal="center" vertical="center" wrapText="1"/>
    </xf>
    <xf numFmtId="0" fontId="62" fillId="0" borderId="2" xfId="9" applyFont="1" applyFill="1" applyBorder="1" applyAlignment="1">
      <alignment horizontal="center" vertical="center" wrapText="1"/>
    </xf>
    <xf numFmtId="0" fontId="62" fillId="0" borderId="6" xfId="9" applyFont="1" applyFill="1" applyBorder="1" applyAlignment="1">
      <alignment horizontal="center" vertical="center"/>
    </xf>
    <xf numFmtId="0" fontId="62" fillId="0" borderId="10" xfId="9" applyFont="1" applyFill="1" applyBorder="1" applyAlignment="1">
      <alignment horizontal="center" vertical="center"/>
    </xf>
    <xf numFmtId="0" fontId="44" fillId="3" borderId="2" xfId="9" applyFont="1" applyFill="1" applyBorder="1" applyAlignment="1">
      <alignment horizontal="center" vertical="center"/>
    </xf>
    <xf numFmtId="0" fontId="68" fillId="0" borderId="0" xfId="9" applyFont="1" applyFill="1" applyAlignment="1">
      <alignment horizontal="center"/>
    </xf>
    <xf numFmtId="0" fontId="67" fillId="0" borderId="0" xfId="9" applyFont="1" applyFill="1" applyBorder="1" applyAlignment="1">
      <alignment horizontal="center" vertical="top" wrapText="1"/>
    </xf>
    <xf numFmtId="1" fontId="51" fillId="0" borderId="11" xfId="10" applyNumberFormat="1" applyFont="1" applyFill="1" applyBorder="1" applyAlignment="1" applyProtection="1">
      <alignment horizontal="center" vertical="center" wrapText="1"/>
    </xf>
    <xf numFmtId="1" fontId="51" fillId="0" borderId="9" xfId="10" applyNumberFormat="1" applyFont="1" applyFill="1" applyBorder="1" applyAlignment="1" applyProtection="1">
      <alignment horizontal="center" vertical="center" wrapText="1"/>
    </xf>
    <xf numFmtId="1" fontId="51" fillId="0" borderId="12" xfId="10" applyNumberFormat="1" applyFont="1" applyFill="1" applyBorder="1" applyAlignment="1" applyProtection="1">
      <alignment horizontal="center" vertical="center" wrapText="1"/>
    </xf>
    <xf numFmtId="1" fontId="51" fillId="0" borderId="13" xfId="10" applyNumberFormat="1" applyFont="1" applyFill="1" applyBorder="1" applyAlignment="1" applyProtection="1">
      <alignment horizontal="center" vertical="center" wrapText="1"/>
    </xf>
    <xf numFmtId="1" fontId="51" fillId="0" borderId="0" xfId="10" applyNumberFormat="1" applyFont="1" applyFill="1" applyBorder="1" applyAlignment="1" applyProtection="1">
      <alignment horizontal="center" vertical="center" wrapText="1"/>
    </xf>
    <xf numFmtId="1" fontId="51" fillId="0" borderId="14" xfId="10" applyNumberFormat="1" applyFont="1" applyFill="1" applyBorder="1" applyAlignment="1" applyProtection="1">
      <alignment horizontal="center" vertical="center" wrapText="1"/>
    </xf>
    <xf numFmtId="1" fontId="51" fillId="0" borderId="4" xfId="10" applyNumberFormat="1" applyFont="1" applyFill="1" applyBorder="1" applyAlignment="1" applyProtection="1">
      <alignment horizontal="center" vertical="center" wrapText="1"/>
    </xf>
    <xf numFmtId="1" fontId="51" fillId="0" borderId="1" xfId="10" applyNumberFormat="1" applyFont="1" applyFill="1" applyBorder="1" applyAlignment="1" applyProtection="1">
      <alignment horizontal="center" vertical="center" wrapText="1"/>
    </xf>
    <xf numFmtId="1" fontId="51" fillId="0" borderId="8" xfId="10" applyNumberFormat="1" applyFont="1" applyFill="1" applyBorder="1" applyAlignment="1" applyProtection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</xf>
    <xf numFmtId="1" fontId="80" fillId="0" borderId="7" xfId="10" applyNumberFormat="1" applyFont="1" applyFill="1" applyBorder="1" applyAlignment="1" applyProtection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1" fontId="65" fillId="0" borderId="2" xfId="10" applyNumberFormat="1" applyFont="1" applyFill="1" applyBorder="1" applyAlignment="1" applyProtection="1">
      <alignment horizontal="center" vertical="center" wrapText="1"/>
    </xf>
    <xf numFmtId="1" fontId="65" fillId="0" borderId="7" xfId="10" applyNumberFormat="1" applyFont="1" applyFill="1" applyBorder="1" applyAlignment="1" applyProtection="1">
      <alignment horizontal="center" vertical="center" wrapText="1"/>
    </xf>
    <xf numFmtId="1" fontId="65" fillId="0" borderId="3" xfId="10" applyNumberFormat="1" applyFont="1" applyFill="1" applyBorder="1" applyAlignment="1" applyProtection="1">
      <alignment horizontal="center" vertical="center" wrapText="1"/>
    </xf>
    <xf numFmtId="1" fontId="79" fillId="0" borderId="11" xfId="10" applyNumberFormat="1" applyFont="1" applyFill="1" applyBorder="1" applyAlignment="1" applyProtection="1">
      <alignment horizontal="center" vertical="center" wrapText="1"/>
    </xf>
    <xf numFmtId="1" fontId="79" fillId="0" borderId="9" xfId="10" applyNumberFormat="1" applyFont="1" applyFill="1" applyBorder="1" applyAlignment="1" applyProtection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1" fontId="79" fillId="0" borderId="4" xfId="10" applyNumberFormat="1" applyFont="1" applyFill="1" applyBorder="1" applyAlignment="1" applyProtection="1">
      <alignment horizontal="center" vertical="center" wrapText="1"/>
    </xf>
    <xf numFmtId="1" fontId="79" fillId="0" borderId="1" xfId="10" applyNumberFormat="1" applyFont="1" applyFill="1" applyBorder="1" applyAlignment="1" applyProtection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1" fontId="79" fillId="0" borderId="2" xfId="10" applyNumberFormat="1" applyFont="1" applyFill="1" applyBorder="1" applyAlignment="1" applyProtection="1">
      <alignment horizontal="center" vertical="center" wrapText="1"/>
    </xf>
    <xf numFmtId="1" fontId="79" fillId="0" borderId="6" xfId="10" applyNumberFormat="1" applyFont="1" applyFill="1" applyBorder="1" applyAlignment="1" applyProtection="1">
      <alignment horizontal="center" vertical="center" wrapText="1"/>
    </xf>
    <xf numFmtId="1" fontId="79" fillId="0" borderId="15" xfId="10" applyNumberFormat="1" applyFont="1" applyFill="1" applyBorder="1" applyAlignment="1" applyProtection="1">
      <alignment horizontal="center" vertical="center" wrapText="1"/>
    </xf>
    <xf numFmtId="1" fontId="79" fillId="0" borderId="10" xfId="10" applyNumberFormat="1" applyFont="1" applyFill="1" applyBorder="1" applyAlignment="1" applyProtection="1">
      <alignment horizontal="center" vertical="center" wrapText="1"/>
    </xf>
    <xf numFmtId="1" fontId="79" fillId="0" borderId="12" xfId="10" applyNumberFormat="1" applyFont="1" applyFill="1" applyBorder="1" applyAlignment="1" applyProtection="1">
      <alignment horizontal="center" vertical="center" wrapText="1"/>
    </xf>
    <xf numFmtId="1" fontId="79" fillId="0" borderId="8" xfId="10" applyNumberFormat="1" applyFont="1" applyFill="1" applyBorder="1" applyAlignment="1" applyProtection="1">
      <alignment horizontal="center" vertical="center" wrapText="1"/>
    </xf>
    <xf numFmtId="1" fontId="79" fillId="0" borderId="13" xfId="10" applyNumberFormat="1" applyFont="1" applyFill="1" applyBorder="1" applyAlignment="1" applyProtection="1">
      <alignment horizontal="center" vertical="center" wrapText="1"/>
    </xf>
    <xf numFmtId="1" fontId="79" fillId="0" borderId="0" xfId="10" applyNumberFormat="1" applyFont="1" applyFill="1" applyBorder="1" applyAlignment="1" applyProtection="1">
      <alignment horizontal="center" vertical="center" wrapText="1"/>
    </xf>
    <xf numFmtId="1" fontId="79" fillId="0" borderId="14" xfId="10" applyNumberFormat="1" applyFont="1" applyFill="1" applyBorder="1" applyAlignment="1" applyProtection="1">
      <alignment horizontal="center" vertical="center" wrapText="1"/>
    </xf>
    <xf numFmtId="1" fontId="7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4" fillId="0" borderId="2" xfId="10" applyNumberFormat="1" applyFont="1" applyFill="1" applyBorder="1" applyAlignment="1" applyProtection="1">
      <alignment horizontal="center" vertical="center" wrapText="1"/>
    </xf>
    <xf numFmtId="1" fontId="63" fillId="0" borderId="7" xfId="10" applyNumberFormat="1" applyFont="1" applyFill="1" applyBorder="1" applyAlignment="1" applyProtection="1">
      <alignment horizontal="center" vertical="center" wrapText="1"/>
    </xf>
    <xf numFmtId="1" fontId="63" fillId="0" borderId="3" xfId="10" applyNumberFormat="1" applyFont="1" applyFill="1" applyBorder="1" applyAlignment="1" applyProtection="1">
      <alignment horizontal="center" vertical="center" wrapText="1"/>
    </xf>
    <xf numFmtId="1" fontId="80" fillId="0" borderId="6" xfId="10" applyNumberFormat="1" applyFont="1" applyFill="1" applyBorder="1" applyAlignment="1" applyProtection="1">
      <alignment horizontal="center" vertical="center" wrapText="1"/>
    </xf>
    <xf numFmtId="1" fontId="80" fillId="0" borderId="10" xfId="10" applyNumberFormat="1" applyFont="1" applyFill="1" applyBorder="1" applyAlignment="1" applyProtection="1">
      <alignment horizontal="center" vertical="center" wrapText="1"/>
    </xf>
    <xf numFmtId="1" fontId="81" fillId="0" borderId="0" xfId="10" applyNumberFormat="1" applyFont="1" applyFill="1" applyAlignment="1" applyProtection="1">
      <alignment horizontal="center"/>
      <protection locked="0"/>
    </xf>
    <xf numFmtId="1" fontId="81" fillId="0" borderId="1" xfId="10" applyNumberFormat="1" applyFont="1" applyFill="1" applyBorder="1" applyAlignment="1" applyProtection="1">
      <alignment horizontal="center"/>
      <protection locked="0"/>
    </xf>
    <xf numFmtId="1" fontId="64" fillId="0" borderId="7" xfId="10" applyNumberFormat="1" applyFont="1" applyFill="1" applyBorder="1" applyAlignment="1" applyProtection="1">
      <alignment horizontal="center" vertical="center"/>
    </xf>
    <xf numFmtId="1" fontId="64" fillId="0" borderId="16" xfId="10" applyNumberFormat="1" applyFont="1" applyFill="1" applyBorder="1" applyAlignment="1" applyProtection="1">
      <alignment horizontal="center" vertical="center"/>
    </xf>
    <xf numFmtId="1" fontId="64" fillId="0" borderId="3" xfId="10" applyNumberFormat="1" applyFont="1" applyFill="1" applyBorder="1" applyAlignment="1" applyProtection="1">
      <alignment horizontal="center" vertical="center"/>
    </xf>
    <xf numFmtId="1" fontId="79" fillId="0" borderId="7" xfId="10" applyNumberFormat="1" applyFont="1" applyFill="1" applyBorder="1" applyAlignment="1" applyProtection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1" fontId="83" fillId="3" borderId="2" xfId="10" applyNumberFormat="1" applyFont="1" applyFill="1" applyBorder="1" applyAlignment="1" applyProtection="1">
      <alignment horizontal="center" vertical="center" wrapText="1"/>
    </xf>
  </cellXfs>
  <cellStyles count="56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" xfId="55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Структура</a:t>
            </a:r>
            <a:r>
              <a:rPr lang="uk-UA" sz="1400" baseline="0"/>
              <a:t> кількості працівників, яких роботодавці попередили про вивільнення, у січні - вересні 2018 року </a:t>
            </a:r>
            <a:r>
              <a:rPr lang="uk-UA" sz="1400" b="0" baseline="0"/>
              <a:t>(за професійними групами)</a:t>
            </a:r>
            <a:endParaRPr lang="uk-UA" sz="14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 '!$L$7:$L$15</c:f>
              <c:numCache>
                <c:formatCode>General</c:formatCode>
                <c:ptCount val="9"/>
              </c:numCache>
            </c:numRef>
          </c:cat>
          <c:val>
            <c:numRef>
              <c:f>'5 '!$M$7:$M$15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92-4D7B-8787-7205BC5D3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3408"/>
        <c:axId val="76025216"/>
      </c:barChart>
      <c:catAx>
        <c:axId val="63233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6025216"/>
        <c:crosses val="autoZero"/>
        <c:auto val="1"/>
        <c:lblAlgn val="ctr"/>
        <c:lblOffset val="100"/>
        <c:noMultiLvlLbl val="0"/>
      </c:catAx>
      <c:valAx>
        <c:axId val="7602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23340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zoomScaleSheetLayoutView="90" workbookViewId="0">
      <selection activeCell="A15" sqref="A15"/>
    </sheetView>
  </sheetViews>
  <sheetFormatPr defaultColWidth="10.28515625" defaultRowHeight="15" x14ac:dyDescent="0.25"/>
  <cols>
    <col min="1" max="1" width="73.140625" style="5" customWidth="1"/>
    <col min="2" max="2" width="26.85546875" style="5" customWidth="1"/>
    <col min="3" max="3" width="28" style="5" customWidth="1"/>
    <col min="4" max="4" width="8.7109375" style="5" customWidth="1"/>
    <col min="5" max="237" width="7.85546875" style="5" customWidth="1"/>
    <col min="238" max="238" width="39.28515625" style="5" customWidth="1"/>
    <col min="239" max="16384" width="10.28515625" style="5"/>
  </cols>
  <sheetData>
    <row r="1" spans="1:4" ht="21.75" customHeight="1" x14ac:dyDescent="0.3">
      <c r="A1" s="217" t="s">
        <v>130</v>
      </c>
      <c r="B1" s="217"/>
      <c r="C1" s="217"/>
    </row>
    <row r="2" spans="1:4" ht="15" customHeight="1" thickBot="1" x14ac:dyDescent="0.3">
      <c r="A2" s="218" t="s">
        <v>125</v>
      </c>
      <c r="B2" s="218"/>
      <c r="C2" s="218"/>
    </row>
    <row r="3" spans="1:4" ht="15.75" x14ac:dyDescent="0.25">
      <c r="A3" s="215"/>
      <c r="B3" s="219" t="s">
        <v>126</v>
      </c>
      <c r="C3" s="220"/>
    </row>
    <row r="4" spans="1:4" ht="16.5" thickBot="1" x14ac:dyDescent="0.3">
      <c r="A4" s="216"/>
      <c r="B4" s="129" t="s">
        <v>127</v>
      </c>
      <c r="C4" s="130" t="s">
        <v>128</v>
      </c>
    </row>
    <row r="5" spans="1:4" ht="22.5" customHeight="1" x14ac:dyDescent="0.25">
      <c r="A5" s="93" t="s">
        <v>129</v>
      </c>
      <c r="B5" s="119">
        <v>453</v>
      </c>
      <c r="C5" s="126">
        <v>458.6</v>
      </c>
      <c r="D5" s="95"/>
    </row>
    <row r="6" spans="1:4" ht="22.5" customHeight="1" thickBot="1" x14ac:dyDescent="0.3">
      <c r="A6" s="120" t="s">
        <v>117</v>
      </c>
      <c r="B6" s="121">
        <v>57.9</v>
      </c>
      <c r="C6" s="131">
        <v>58.8</v>
      </c>
      <c r="D6" s="95"/>
    </row>
    <row r="7" spans="1:4" ht="22.5" customHeight="1" x14ac:dyDescent="0.25">
      <c r="A7" s="94" t="s">
        <v>118</v>
      </c>
      <c r="B7" s="132">
        <v>399.1</v>
      </c>
      <c r="C7" s="133">
        <v>410.8</v>
      </c>
      <c r="D7" s="95"/>
    </row>
    <row r="8" spans="1:4" ht="16.5" customHeight="1" thickBot="1" x14ac:dyDescent="0.3">
      <c r="A8" s="122" t="s">
        <v>119</v>
      </c>
      <c r="B8" s="134">
        <v>51</v>
      </c>
      <c r="C8" s="135">
        <v>52.7</v>
      </c>
      <c r="D8" s="95"/>
    </row>
    <row r="9" spans="1:4" ht="22.5" customHeight="1" x14ac:dyDescent="0.25">
      <c r="A9" s="124" t="s">
        <v>120</v>
      </c>
      <c r="B9" s="136">
        <v>53.9</v>
      </c>
      <c r="C9" s="137">
        <v>47.8</v>
      </c>
      <c r="D9" s="95"/>
    </row>
    <row r="10" spans="1:4" ht="22.5" customHeight="1" thickBot="1" x14ac:dyDescent="0.3">
      <c r="A10" s="125" t="s">
        <v>121</v>
      </c>
      <c r="B10" s="121">
        <v>11.9</v>
      </c>
      <c r="C10" s="131">
        <v>10.4</v>
      </c>
      <c r="D10" s="95"/>
    </row>
    <row r="11" spans="1:4" ht="22.5" customHeight="1" thickBot="1" x14ac:dyDescent="0.3">
      <c r="A11" s="123" t="s">
        <v>124</v>
      </c>
      <c r="B11" s="138">
        <v>328.9</v>
      </c>
      <c r="C11" s="139">
        <v>320.8</v>
      </c>
      <c r="D11" s="95"/>
    </row>
  </sheetData>
  <mergeCells count="4">
    <mergeCell ref="A3:A4"/>
    <mergeCell ref="A1:C1"/>
    <mergeCell ref="A2:C2"/>
    <mergeCell ref="B3:C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5" zoomScaleNormal="75" zoomScaleSheetLayoutView="85" workbookViewId="0">
      <selection activeCell="E12" sqref="E12"/>
    </sheetView>
  </sheetViews>
  <sheetFormatPr defaultColWidth="8.28515625" defaultRowHeight="12.75" x14ac:dyDescent="0.2"/>
  <cols>
    <col min="1" max="1" width="20.85546875" style="7" customWidth="1"/>
    <col min="2" max="2" width="16.42578125" style="7" customWidth="1"/>
    <col min="3" max="3" width="14.42578125" style="7" customWidth="1"/>
    <col min="4" max="4" width="14" style="7" customWidth="1"/>
    <col min="5" max="5" width="13.28515625" style="7" customWidth="1"/>
    <col min="6" max="6" width="12.7109375" style="7" customWidth="1"/>
    <col min="7" max="7" width="12" style="7" customWidth="1"/>
    <col min="8" max="8" width="12.5703125" style="7" customWidth="1"/>
    <col min="9" max="9" width="13.7109375" style="7" customWidth="1"/>
    <col min="10" max="10" width="9.140625" style="8" customWidth="1"/>
    <col min="11" max="252" width="9.140625" style="7" customWidth="1"/>
    <col min="253" max="253" width="18.5703125" style="7" customWidth="1"/>
    <col min="254" max="254" width="11.5703125" style="7" customWidth="1"/>
    <col min="255" max="255" width="11" style="7" customWidth="1"/>
    <col min="256" max="16384" width="8.28515625" style="7"/>
  </cols>
  <sheetData>
    <row r="1" spans="1:9" s="6" customFormat="1" ht="18" customHeight="1" x14ac:dyDescent="0.3">
      <c r="A1" s="221" t="s">
        <v>72</v>
      </c>
      <c r="B1" s="221"/>
      <c r="C1" s="221"/>
      <c r="D1" s="221"/>
      <c r="E1" s="221"/>
      <c r="F1" s="221"/>
      <c r="G1" s="221"/>
      <c r="H1" s="221"/>
      <c r="I1" s="221"/>
    </row>
    <row r="2" spans="1:9" s="6" customFormat="1" ht="18.75" customHeight="1" x14ac:dyDescent="0.3">
      <c r="A2" s="222" t="s">
        <v>136</v>
      </c>
      <c r="B2" s="222"/>
      <c r="C2" s="222"/>
      <c r="D2" s="222"/>
      <c r="E2" s="222"/>
      <c r="F2" s="222"/>
      <c r="G2" s="222"/>
      <c r="H2" s="222"/>
      <c r="I2" s="222"/>
    </row>
    <row r="3" spans="1:9" s="6" customFormat="1" ht="14.25" customHeight="1" x14ac:dyDescent="0.3">
      <c r="A3" s="223" t="s">
        <v>73</v>
      </c>
      <c r="B3" s="223"/>
      <c r="C3" s="223"/>
      <c r="D3" s="223"/>
      <c r="E3" s="223"/>
      <c r="F3" s="223"/>
      <c r="G3" s="223"/>
      <c r="H3" s="223"/>
      <c r="I3" s="223"/>
    </row>
    <row r="4" spans="1:9" s="6" customFormat="1" ht="9" hidden="1" customHeight="1" x14ac:dyDescent="0.3">
      <c r="A4" s="223"/>
      <c r="B4" s="223"/>
      <c r="C4" s="223"/>
      <c r="D4" s="223"/>
      <c r="E4" s="223"/>
      <c r="F4" s="223"/>
      <c r="G4" s="223"/>
      <c r="H4" s="223"/>
      <c r="I4" s="223"/>
    </row>
    <row r="5" spans="1:9" ht="18" customHeight="1" x14ac:dyDescent="0.25">
      <c r="A5" s="27" t="s">
        <v>71</v>
      </c>
      <c r="B5" s="28"/>
      <c r="C5" s="28"/>
      <c r="D5" s="28"/>
      <c r="E5" s="28"/>
      <c r="F5" s="224"/>
      <c r="G5" s="224"/>
      <c r="H5" s="224"/>
      <c r="I5" s="224"/>
    </row>
    <row r="6" spans="1:9" s="9" customFormat="1" ht="16.5" customHeight="1" x14ac:dyDescent="0.25">
      <c r="A6" s="226"/>
      <c r="B6" s="227" t="s">
        <v>74</v>
      </c>
      <c r="C6" s="227"/>
      <c r="D6" s="227" t="s">
        <v>75</v>
      </c>
      <c r="E6" s="227"/>
      <c r="F6" s="227" t="s">
        <v>76</v>
      </c>
      <c r="G6" s="227"/>
      <c r="H6" s="227" t="s">
        <v>77</v>
      </c>
      <c r="I6" s="227"/>
    </row>
    <row r="7" spans="1:9" s="10" customFormat="1" ht="27.75" customHeight="1" x14ac:dyDescent="0.25">
      <c r="A7" s="226"/>
      <c r="B7" s="29" t="s">
        <v>3</v>
      </c>
      <c r="C7" s="29" t="s">
        <v>92</v>
      </c>
      <c r="D7" s="29" t="s">
        <v>3</v>
      </c>
      <c r="E7" s="29" t="s">
        <v>92</v>
      </c>
      <c r="F7" s="29" t="s">
        <v>3</v>
      </c>
      <c r="G7" s="29" t="s">
        <v>92</v>
      </c>
      <c r="H7" s="29" t="s">
        <v>3</v>
      </c>
      <c r="I7" s="29" t="s">
        <v>92</v>
      </c>
    </row>
    <row r="8" spans="1:9" s="9" customFormat="1" ht="12.75" customHeight="1" x14ac:dyDescent="0.25">
      <c r="A8" s="30"/>
      <c r="B8" s="225" t="s">
        <v>78</v>
      </c>
      <c r="C8" s="225"/>
      <c r="D8" s="225" t="s">
        <v>79</v>
      </c>
      <c r="E8" s="225"/>
      <c r="F8" s="225" t="s">
        <v>78</v>
      </c>
      <c r="G8" s="225"/>
      <c r="H8" s="225" t="s">
        <v>79</v>
      </c>
      <c r="I8" s="225"/>
    </row>
    <row r="9" spans="1:9" s="11" customFormat="1" ht="18" customHeight="1" x14ac:dyDescent="0.25">
      <c r="A9" s="31" t="s">
        <v>16</v>
      </c>
      <c r="B9" s="32">
        <v>16156.400000000001</v>
      </c>
      <c r="C9" s="33">
        <v>16360.900000000001</v>
      </c>
      <c r="D9" s="34">
        <v>56.1</v>
      </c>
      <c r="E9" s="34">
        <v>57.1</v>
      </c>
      <c r="F9" s="33">
        <v>1698</v>
      </c>
      <c r="G9" s="33">
        <v>1578.6000000000001</v>
      </c>
      <c r="H9" s="34">
        <v>9.5</v>
      </c>
      <c r="I9" s="34">
        <v>8.8000000000000007</v>
      </c>
    </row>
    <row r="10" spans="1:9" ht="15.75" customHeight="1" x14ac:dyDescent="0.25">
      <c r="A10" s="35" t="s">
        <v>17</v>
      </c>
      <c r="B10" s="36">
        <v>640.9</v>
      </c>
      <c r="C10" s="36">
        <v>652.70000000000005</v>
      </c>
      <c r="D10" s="36">
        <v>55.3</v>
      </c>
      <c r="E10" s="36">
        <v>56.8</v>
      </c>
      <c r="F10" s="37">
        <v>76.5</v>
      </c>
      <c r="G10" s="37">
        <v>71.599999999999994</v>
      </c>
      <c r="H10" s="36">
        <v>10.7</v>
      </c>
      <c r="I10" s="36">
        <v>9.9</v>
      </c>
    </row>
    <row r="11" spans="1:9" ht="15.75" customHeight="1" x14ac:dyDescent="0.25">
      <c r="A11" s="35" t="s">
        <v>18</v>
      </c>
      <c r="B11" s="36">
        <v>366</v>
      </c>
      <c r="C11" s="36">
        <v>371.1</v>
      </c>
      <c r="D11" s="36">
        <v>48.8</v>
      </c>
      <c r="E11" s="36">
        <v>49.5</v>
      </c>
      <c r="F11" s="37">
        <v>52.1</v>
      </c>
      <c r="G11" s="37">
        <v>47.9</v>
      </c>
      <c r="H11" s="36">
        <v>12.5</v>
      </c>
      <c r="I11" s="36">
        <v>11.4</v>
      </c>
    </row>
    <row r="12" spans="1:9" ht="15.75" customHeight="1" x14ac:dyDescent="0.25">
      <c r="A12" s="35" t="s">
        <v>19</v>
      </c>
      <c r="B12" s="36">
        <v>1390.9</v>
      </c>
      <c r="C12" s="36">
        <v>1402.3</v>
      </c>
      <c r="D12" s="36">
        <v>58</v>
      </c>
      <c r="E12" s="36">
        <v>58.6</v>
      </c>
      <c r="F12" s="37">
        <v>129.19999999999999</v>
      </c>
      <c r="G12" s="37">
        <v>121.5</v>
      </c>
      <c r="H12" s="36">
        <v>8.5</v>
      </c>
      <c r="I12" s="36">
        <v>8</v>
      </c>
    </row>
    <row r="13" spans="1:9" ht="15.75" customHeight="1" x14ac:dyDescent="0.25">
      <c r="A13" s="35" t="s">
        <v>20</v>
      </c>
      <c r="B13" s="36">
        <v>734.3</v>
      </c>
      <c r="C13" s="36">
        <v>741</v>
      </c>
      <c r="D13" s="36">
        <v>49.4</v>
      </c>
      <c r="E13" s="36">
        <v>50</v>
      </c>
      <c r="F13" s="37">
        <v>125.3</v>
      </c>
      <c r="G13" s="37">
        <v>120.4</v>
      </c>
      <c r="H13" s="36">
        <v>14.6</v>
      </c>
      <c r="I13" s="36">
        <v>14</v>
      </c>
    </row>
    <row r="14" spans="1:9" ht="15.75" customHeight="1" x14ac:dyDescent="0.25">
      <c r="A14" s="35" t="s">
        <v>21</v>
      </c>
      <c r="B14" s="36">
        <v>510.6</v>
      </c>
      <c r="C14" s="36">
        <v>516.70000000000005</v>
      </c>
      <c r="D14" s="36">
        <v>56.4</v>
      </c>
      <c r="E14" s="36">
        <v>57.5</v>
      </c>
      <c r="F14" s="37">
        <v>62</v>
      </c>
      <c r="G14" s="37">
        <v>59.8</v>
      </c>
      <c r="H14" s="36">
        <v>10.8</v>
      </c>
      <c r="I14" s="36">
        <v>10.4</v>
      </c>
    </row>
    <row r="15" spans="1:9" ht="15.75" customHeight="1" x14ac:dyDescent="0.25">
      <c r="A15" s="35" t="s">
        <v>22</v>
      </c>
      <c r="B15" s="36">
        <v>496.3</v>
      </c>
      <c r="C15" s="36">
        <v>502.4</v>
      </c>
      <c r="D15" s="36">
        <v>53.8</v>
      </c>
      <c r="E15" s="36">
        <v>54.5</v>
      </c>
      <c r="F15" s="37">
        <v>58.2</v>
      </c>
      <c r="G15" s="37">
        <v>56.1</v>
      </c>
      <c r="H15" s="36">
        <v>10.5</v>
      </c>
      <c r="I15" s="36">
        <v>10</v>
      </c>
    </row>
    <row r="16" spans="1:9" ht="15.75" customHeight="1" x14ac:dyDescent="0.25">
      <c r="A16" s="35" t="s">
        <v>23</v>
      </c>
      <c r="B16" s="36">
        <v>719.7</v>
      </c>
      <c r="C16" s="36">
        <v>732.2</v>
      </c>
      <c r="D16" s="36">
        <v>55.2</v>
      </c>
      <c r="E16" s="36">
        <v>56.7</v>
      </c>
      <c r="F16" s="37">
        <v>86.2</v>
      </c>
      <c r="G16" s="37">
        <v>80.400000000000006</v>
      </c>
      <c r="H16" s="36">
        <v>10.7</v>
      </c>
      <c r="I16" s="36">
        <v>9.9</v>
      </c>
    </row>
    <row r="17" spans="1:9" ht="15.75" customHeight="1" x14ac:dyDescent="0.25">
      <c r="A17" s="35" t="s">
        <v>24</v>
      </c>
      <c r="B17" s="36">
        <v>559</v>
      </c>
      <c r="C17" s="36">
        <v>565.79999999999995</v>
      </c>
      <c r="D17" s="36">
        <v>55</v>
      </c>
      <c r="E17" s="36">
        <v>55.6</v>
      </c>
      <c r="F17" s="37">
        <v>51.9</v>
      </c>
      <c r="G17" s="37">
        <v>47.9</v>
      </c>
      <c r="H17" s="36">
        <v>8.5</v>
      </c>
      <c r="I17" s="36">
        <v>7.8</v>
      </c>
    </row>
    <row r="18" spans="1:9" ht="15.75" customHeight="1" x14ac:dyDescent="0.25">
      <c r="A18" s="35" t="s">
        <v>80</v>
      </c>
      <c r="B18" s="36">
        <v>741.1</v>
      </c>
      <c r="C18" s="36">
        <v>755.7</v>
      </c>
      <c r="D18" s="36">
        <v>58</v>
      </c>
      <c r="E18" s="36">
        <v>58.5</v>
      </c>
      <c r="F18" s="37">
        <v>51.9</v>
      </c>
      <c r="G18" s="37">
        <v>51.1</v>
      </c>
      <c r="H18" s="36">
        <v>6.5</v>
      </c>
      <c r="I18" s="36">
        <v>6.3</v>
      </c>
    </row>
    <row r="19" spans="1:9" ht="15.75" customHeight="1" x14ac:dyDescent="0.25">
      <c r="A19" s="35" t="s">
        <v>25</v>
      </c>
      <c r="B19" s="36">
        <v>376.8</v>
      </c>
      <c r="C19" s="36">
        <v>380.5</v>
      </c>
      <c r="D19" s="36">
        <v>53.3</v>
      </c>
      <c r="E19" s="36">
        <v>54.5</v>
      </c>
      <c r="F19" s="37">
        <v>52.6</v>
      </c>
      <c r="G19" s="37">
        <v>49.9</v>
      </c>
      <c r="H19" s="36">
        <v>12.2</v>
      </c>
      <c r="I19" s="36">
        <v>11.6</v>
      </c>
    </row>
    <row r="20" spans="1:9" ht="15.75" customHeight="1" x14ac:dyDescent="0.25">
      <c r="A20" s="35" t="s">
        <v>26</v>
      </c>
      <c r="B20" s="36">
        <v>292.10000000000002</v>
      </c>
      <c r="C20" s="36">
        <v>298.2</v>
      </c>
      <c r="D20" s="36">
        <v>54.7</v>
      </c>
      <c r="E20" s="36">
        <v>56.9</v>
      </c>
      <c r="F20" s="37">
        <v>58.3</v>
      </c>
      <c r="G20" s="37">
        <v>53.2</v>
      </c>
      <c r="H20" s="36">
        <v>16.600000000000001</v>
      </c>
      <c r="I20" s="36">
        <v>15.1</v>
      </c>
    </row>
    <row r="21" spans="1:9" ht="15.75" customHeight="1" x14ac:dyDescent="0.25">
      <c r="A21" s="35" t="s">
        <v>27</v>
      </c>
      <c r="B21" s="36">
        <v>1050.8</v>
      </c>
      <c r="C21" s="36">
        <v>1061.2</v>
      </c>
      <c r="D21" s="36">
        <v>56.2</v>
      </c>
      <c r="E21" s="36">
        <v>56.8</v>
      </c>
      <c r="F21" s="37">
        <v>85.8</v>
      </c>
      <c r="G21" s="37">
        <v>78.7</v>
      </c>
      <c r="H21" s="36">
        <v>7.5</v>
      </c>
      <c r="I21" s="36">
        <v>6.9</v>
      </c>
    </row>
    <row r="22" spans="1:9" ht="15.75" customHeight="1" x14ac:dyDescent="0.25">
      <c r="A22" s="35" t="s">
        <v>28</v>
      </c>
      <c r="B22" s="36">
        <v>489.7</v>
      </c>
      <c r="C22" s="36">
        <v>496.2</v>
      </c>
      <c r="D22" s="36">
        <v>56.8</v>
      </c>
      <c r="E22" s="36">
        <v>58.1</v>
      </c>
      <c r="F22" s="37">
        <v>56.3</v>
      </c>
      <c r="G22" s="37">
        <v>52.8</v>
      </c>
      <c r="H22" s="36">
        <v>10.3</v>
      </c>
      <c r="I22" s="36">
        <v>9.6</v>
      </c>
    </row>
    <row r="23" spans="1:9" ht="15.75" customHeight="1" x14ac:dyDescent="0.25">
      <c r="A23" s="35" t="s">
        <v>29</v>
      </c>
      <c r="B23" s="36">
        <v>986.6</v>
      </c>
      <c r="C23" s="36">
        <v>1001.9</v>
      </c>
      <c r="D23" s="36">
        <v>56.1</v>
      </c>
      <c r="E23" s="36">
        <v>57.2</v>
      </c>
      <c r="F23" s="37">
        <v>77.2</v>
      </c>
      <c r="G23" s="37">
        <v>68.7</v>
      </c>
      <c r="H23" s="36">
        <v>7.3</v>
      </c>
      <c r="I23" s="36">
        <v>6.4</v>
      </c>
    </row>
    <row r="24" spans="1:9" ht="15.75" customHeight="1" x14ac:dyDescent="0.25">
      <c r="A24" s="35" t="s">
        <v>30</v>
      </c>
      <c r="B24" s="36">
        <v>575</v>
      </c>
      <c r="C24" s="36">
        <v>580.6</v>
      </c>
      <c r="D24" s="36">
        <v>54</v>
      </c>
      <c r="E24" s="36">
        <v>55.1</v>
      </c>
      <c r="F24" s="37">
        <v>78.3</v>
      </c>
      <c r="G24" s="37">
        <v>73.3</v>
      </c>
      <c r="H24" s="36">
        <v>12</v>
      </c>
      <c r="I24" s="36">
        <v>11.2</v>
      </c>
    </row>
    <row r="25" spans="1:9" ht="15.75" customHeight="1" x14ac:dyDescent="0.25">
      <c r="A25" s="35" t="s">
        <v>31</v>
      </c>
      <c r="B25" s="36">
        <v>460.2</v>
      </c>
      <c r="C25" s="36">
        <v>473.6</v>
      </c>
      <c r="D25" s="36">
        <v>55.1</v>
      </c>
      <c r="E25" s="36">
        <v>56.8</v>
      </c>
      <c r="F25" s="37">
        <v>60.1</v>
      </c>
      <c r="G25" s="37">
        <v>50.6</v>
      </c>
      <c r="H25" s="36">
        <v>11.6</v>
      </c>
      <c r="I25" s="36">
        <v>9.6999999999999993</v>
      </c>
    </row>
    <row r="26" spans="1:9" ht="15.75" customHeight="1" x14ac:dyDescent="0.25">
      <c r="A26" s="35" t="s">
        <v>32</v>
      </c>
      <c r="B26" s="36">
        <v>481.4</v>
      </c>
      <c r="C26" s="36">
        <v>485.1</v>
      </c>
      <c r="D26" s="36">
        <v>57.4</v>
      </c>
      <c r="E26" s="36">
        <v>58.4</v>
      </c>
      <c r="F26" s="37">
        <v>48</v>
      </c>
      <c r="G26" s="37">
        <v>46.4</v>
      </c>
      <c r="H26" s="36">
        <v>9.1</v>
      </c>
      <c r="I26" s="36">
        <v>8.6999999999999993</v>
      </c>
    </row>
    <row r="27" spans="1:9" ht="15.75" customHeight="1" x14ac:dyDescent="0.2">
      <c r="A27" s="90" t="s">
        <v>33</v>
      </c>
      <c r="B27" s="91">
        <v>399.1</v>
      </c>
      <c r="C27" s="91">
        <v>410.8</v>
      </c>
      <c r="D27" s="91">
        <v>51</v>
      </c>
      <c r="E27" s="91">
        <v>52.7</v>
      </c>
      <c r="F27" s="92">
        <v>53.9</v>
      </c>
      <c r="G27" s="92">
        <v>47.8</v>
      </c>
      <c r="H27" s="91">
        <v>11.9</v>
      </c>
      <c r="I27" s="91">
        <v>10.4</v>
      </c>
    </row>
    <row r="28" spans="1:9" ht="15.75" customHeight="1" x14ac:dyDescent="0.25">
      <c r="A28" s="35" t="s">
        <v>34</v>
      </c>
      <c r="B28" s="36">
        <v>1247.0999999999999</v>
      </c>
      <c r="C28" s="36">
        <v>1258.9000000000001</v>
      </c>
      <c r="D28" s="36">
        <v>60.6</v>
      </c>
      <c r="E28" s="36">
        <v>61.4</v>
      </c>
      <c r="F28" s="37">
        <v>80.400000000000006</v>
      </c>
      <c r="G28" s="37">
        <v>70.7</v>
      </c>
      <c r="H28" s="36">
        <v>6.1</v>
      </c>
      <c r="I28" s="36">
        <v>5.3</v>
      </c>
    </row>
    <row r="29" spans="1:9" ht="15.75" customHeight="1" x14ac:dyDescent="0.25">
      <c r="A29" s="35" t="s">
        <v>35</v>
      </c>
      <c r="B29" s="36">
        <v>442.2</v>
      </c>
      <c r="C29" s="36">
        <v>448.2</v>
      </c>
      <c r="D29" s="36">
        <v>56.2</v>
      </c>
      <c r="E29" s="36">
        <v>57.5</v>
      </c>
      <c r="F29" s="37">
        <v>55</v>
      </c>
      <c r="G29" s="37">
        <v>51.3</v>
      </c>
      <c r="H29" s="36">
        <v>11.1</v>
      </c>
      <c r="I29" s="36">
        <v>10.3</v>
      </c>
    </row>
    <row r="30" spans="1:9" ht="15.75" customHeight="1" x14ac:dyDescent="0.25">
      <c r="A30" s="35" t="s">
        <v>36</v>
      </c>
      <c r="B30" s="36">
        <v>516</v>
      </c>
      <c r="C30" s="36">
        <v>522</v>
      </c>
      <c r="D30" s="36">
        <v>54.7</v>
      </c>
      <c r="E30" s="36">
        <v>55.9</v>
      </c>
      <c r="F30" s="37">
        <v>50.2</v>
      </c>
      <c r="G30" s="37">
        <v>48</v>
      </c>
      <c r="H30" s="36">
        <v>8.9</v>
      </c>
      <c r="I30" s="36">
        <v>8.4</v>
      </c>
    </row>
    <row r="31" spans="1:9" ht="15.75" customHeight="1" x14ac:dyDescent="0.25">
      <c r="A31" s="35" t="s">
        <v>37</v>
      </c>
      <c r="B31" s="36">
        <v>518.4</v>
      </c>
      <c r="C31" s="36">
        <v>522.6</v>
      </c>
      <c r="D31" s="36">
        <v>56.7</v>
      </c>
      <c r="E31" s="36">
        <v>57.7</v>
      </c>
      <c r="F31" s="37">
        <v>59.2</v>
      </c>
      <c r="G31" s="37">
        <v>55.8</v>
      </c>
      <c r="H31" s="36">
        <v>10.199999999999999</v>
      </c>
      <c r="I31" s="36">
        <v>9.6</v>
      </c>
    </row>
    <row r="32" spans="1:9" ht="15.75" customHeight="1" x14ac:dyDescent="0.25">
      <c r="A32" s="35" t="s">
        <v>38</v>
      </c>
      <c r="B32" s="36">
        <v>379.3</v>
      </c>
      <c r="C32" s="36">
        <v>382.9</v>
      </c>
      <c r="D32" s="36">
        <v>56.6</v>
      </c>
      <c r="E32" s="36">
        <v>57.2</v>
      </c>
      <c r="F32" s="37">
        <v>34.799999999999997</v>
      </c>
      <c r="G32" s="37">
        <v>33</v>
      </c>
      <c r="H32" s="36">
        <v>8.4</v>
      </c>
      <c r="I32" s="36">
        <v>7.9</v>
      </c>
    </row>
    <row r="33" spans="1:9" ht="15.75" customHeight="1" x14ac:dyDescent="0.25">
      <c r="A33" s="35" t="s">
        <v>39</v>
      </c>
      <c r="B33" s="36">
        <v>426.1</v>
      </c>
      <c r="C33" s="36">
        <v>429.7</v>
      </c>
      <c r="D33" s="36">
        <v>56.1</v>
      </c>
      <c r="E33" s="36">
        <v>57.3</v>
      </c>
      <c r="F33" s="37">
        <v>53.5</v>
      </c>
      <c r="G33" s="37">
        <v>51</v>
      </c>
      <c r="H33" s="36">
        <v>11.2</v>
      </c>
      <c r="I33" s="36">
        <v>10.6</v>
      </c>
    </row>
    <row r="34" spans="1:9" ht="15.75" customHeight="1" x14ac:dyDescent="0.25">
      <c r="A34" s="35" t="s">
        <v>40</v>
      </c>
      <c r="B34" s="36">
        <v>1356.8</v>
      </c>
      <c r="C34" s="36">
        <v>1368.6</v>
      </c>
      <c r="D34" s="36">
        <v>61.8</v>
      </c>
      <c r="E34" s="36">
        <v>62.6</v>
      </c>
      <c r="F34" s="37">
        <v>101.1</v>
      </c>
      <c r="G34" s="37">
        <v>90.7</v>
      </c>
      <c r="H34" s="36">
        <v>6.9</v>
      </c>
      <c r="I34" s="36">
        <v>6.2</v>
      </c>
    </row>
    <row r="35" spans="1:9" ht="15.75" x14ac:dyDescent="0.2">
      <c r="A35" s="12"/>
      <c r="B35" s="13"/>
      <c r="C35" s="14"/>
      <c r="D35" s="12"/>
      <c r="E35" s="12"/>
      <c r="F35" s="12"/>
      <c r="G35" s="12"/>
      <c r="H35" s="12"/>
      <c r="I35" s="12"/>
    </row>
    <row r="36" spans="1:9" ht="15" x14ac:dyDescent="0.2">
      <c r="A36" s="12"/>
      <c r="C36" s="12"/>
      <c r="D36" s="12"/>
      <c r="E36" s="12"/>
      <c r="F36" s="12"/>
      <c r="G36" s="12"/>
      <c r="H36" s="12"/>
      <c r="I36" s="12"/>
    </row>
    <row r="37" spans="1:9" x14ac:dyDescent="0.2">
      <c r="A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C38" s="13"/>
      <c r="D38" s="13"/>
      <c r="E38" s="13"/>
      <c r="F38" s="13"/>
      <c r="G38" s="13"/>
      <c r="H38" s="13"/>
      <c r="I38" s="1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zoomScaleSheetLayoutView="75" workbookViewId="0">
      <selection activeCell="C14" sqref="C14"/>
    </sheetView>
  </sheetViews>
  <sheetFormatPr defaultRowHeight="12.75" x14ac:dyDescent="0.2"/>
  <cols>
    <col min="1" max="1" width="1.28515625" style="22" hidden="1" customWidth="1"/>
    <col min="2" max="2" width="28.42578125" style="22" customWidth="1"/>
    <col min="3" max="3" width="22" style="85" customWidth="1"/>
    <col min="4" max="4" width="22" style="22" customWidth="1"/>
    <col min="5" max="5" width="17.5703125" style="85" customWidth="1"/>
    <col min="6" max="6" width="16.7109375" style="85" customWidth="1"/>
    <col min="7" max="7" width="9.140625" style="22"/>
    <col min="8" max="10" width="0" style="22" hidden="1" customWidth="1"/>
    <col min="11" max="16384" width="9.140625" style="22"/>
  </cols>
  <sheetData>
    <row r="1" spans="1:13" s="15" customFormat="1" ht="10.5" customHeight="1" x14ac:dyDescent="0.25">
      <c r="C1" s="84"/>
      <c r="E1" s="84"/>
      <c r="F1" s="86"/>
    </row>
    <row r="2" spans="1:13" s="16" customFormat="1" ht="51" customHeight="1" x14ac:dyDescent="0.25">
      <c r="A2" s="228" t="s">
        <v>81</v>
      </c>
      <c r="B2" s="228"/>
      <c r="C2" s="228"/>
      <c r="D2" s="228"/>
      <c r="E2" s="228"/>
      <c r="F2" s="228"/>
    </row>
    <row r="3" spans="1:13" s="16" customFormat="1" ht="20.25" customHeight="1" x14ac:dyDescent="0.25">
      <c r="A3" s="23"/>
      <c r="B3" s="23"/>
      <c r="C3" s="47"/>
      <c r="D3" s="140"/>
      <c r="E3" s="47"/>
      <c r="F3" s="47"/>
    </row>
    <row r="4" spans="1:13" s="16" customFormat="1" ht="16.5" customHeight="1" x14ac:dyDescent="0.25">
      <c r="A4" s="23"/>
      <c r="B4" s="47"/>
      <c r="C4" s="47"/>
      <c r="D4" s="47"/>
      <c r="E4" s="47"/>
      <c r="F4" s="48" t="s">
        <v>82</v>
      </c>
    </row>
    <row r="5" spans="1:13" s="16" customFormat="1" ht="24.75" customHeight="1" x14ac:dyDescent="0.25">
      <c r="A5" s="23"/>
      <c r="B5" s="229"/>
      <c r="C5" s="230" t="s">
        <v>141</v>
      </c>
      <c r="D5" s="230" t="s">
        <v>142</v>
      </c>
      <c r="E5" s="231" t="s">
        <v>83</v>
      </c>
      <c r="F5" s="231"/>
    </row>
    <row r="6" spans="1:13" s="16" customFormat="1" ht="42" customHeight="1" x14ac:dyDescent="0.25">
      <c r="A6" s="17"/>
      <c r="B6" s="229"/>
      <c r="C6" s="230"/>
      <c r="D6" s="230"/>
      <c r="E6" s="160" t="s">
        <v>2</v>
      </c>
      <c r="F6" s="49" t="s">
        <v>84</v>
      </c>
    </row>
    <row r="7" spans="1:13" s="24" customFormat="1" ht="27.75" customHeight="1" x14ac:dyDescent="0.25">
      <c r="B7" s="50" t="s">
        <v>93</v>
      </c>
      <c r="C7" s="51">
        <f>SUM(C8:C25)</f>
        <v>1824</v>
      </c>
      <c r="D7" s="51">
        <f>SUM(D8:D25)</f>
        <v>1563</v>
      </c>
      <c r="E7" s="52">
        <f t="shared" ref="E7:E25" si="0">ROUND(D7/C7*100,1)</f>
        <v>85.7</v>
      </c>
      <c r="F7" s="53">
        <f t="shared" ref="F7:F25" si="1">D7-C7</f>
        <v>-261</v>
      </c>
      <c r="I7" s="25"/>
      <c r="J7" s="25"/>
      <c r="L7" s="20"/>
    </row>
    <row r="8" spans="1:13" s="18" customFormat="1" ht="23.25" customHeight="1" x14ac:dyDescent="0.25">
      <c r="B8" s="54" t="s">
        <v>115</v>
      </c>
      <c r="C8" s="161">
        <v>135</v>
      </c>
      <c r="D8" s="38">
        <v>47</v>
      </c>
      <c r="E8" s="55">
        <f t="shared" si="0"/>
        <v>34.799999999999997</v>
      </c>
      <c r="F8" s="38">
        <f t="shared" si="1"/>
        <v>-88</v>
      </c>
      <c r="H8" s="19">
        <f t="shared" ref="H8:H25" si="2">ROUND(D8/$D$7*100,1)</f>
        <v>3</v>
      </c>
      <c r="I8" s="20">
        <f t="shared" ref="I8:I25" si="3">ROUND(C8/1000,1)</f>
        <v>0.1</v>
      </c>
      <c r="J8" s="20">
        <f t="shared" ref="J8:J25" si="4">ROUND(D8/1000,1)</f>
        <v>0</v>
      </c>
    </row>
    <row r="9" spans="1:13" s="18" customFormat="1" ht="23.25" customHeight="1" x14ac:dyDescent="0.25">
      <c r="B9" s="54" t="s">
        <v>114</v>
      </c>
      <c r="C9" s="161">
        <v>54</v>
      </c>
      <c r="D9" s="38">
        <v>196</v>
      </c>
      <c r="E9" s="38">
        <f t="shared" si="0"/>
        <v>363</v>
      </c>
      <c r="F9" s="38">
        <f t="shared" si="1"/>
        <v>142</v>
      </c>
      <c r="H9" s="19">
        <f t="shared" si="2"/>
        <v>12.5</v>
      </c>
      <c r="I9" s="20">
        <f t="shared" si="3"/>
        <v>0.1</v>
      </c>
      <c r="J9" s="20">
        <f t="shared" si="4"/>
        <v>0.2</v>
      </c>
    </row>
    <row r="10" spans="1:13" s="18" customFormat="1" ht="23.25" customHeight="1" x14ac:dyDescent="0.25">
      <c r="B10" s="54" t="s">
        <v>113</v>
      </c>
      <c r="C10" s="161">
        <v>193</v>
      </c>
      <c r="D10" s="38">
        <v>79</v>
      </c>
      <c r="E10" s="38">
        <f t="shared" si="0"/>
        <v>40.9</v>
      </c>
      <c r="F10" s="38">
        <f t="shared" si="1"/>
        <v>-114</v>
      </c>
      <c r="H10" s="21">
        <f t="shared" si="2"/>
        <v>5.0999999999999996</v>
      </c>
      <c r="I10" s="20">
        <f t="shared" si="3"/>
        <v>0.2</v>
      </c>
      <c r="J10" s="20">
        <f t="shared" si="4"/>
        <v>0.1</v>
      </c>
    </row>
    <row r="11" spans="1:13" s="18" customFormat="1" ht="23.25" customHeight="1" x14ac:dyDescent="0.25">
      <c r="B11" s="54" t="s">
        <v>112</v>
      </c>
      <c r="C11" s="161">
        <v>94</v>
      </c>
      <c r="D11" s="38">
        <v>44</v>
      </c>
      <c r="E11" s="38">
        <f t="shared" si="0"/>
        <v>46.8</v>
      </c>
      <c r="F11" s="38">
        <f t="shared" si="1"/>
        <v>-50</v>
      </c>
      <c r="H11" s="19">
        <f t="shared" si="2"/>
        <v>2.8</v>
      </c>
      <c r="I11" s="20">
        <f t="shared" si="3"/>
        <v>0.1</v>
      </c>
      <c r="J11" s="20">
        <f t="shared" si="4"/>
        <v>0</v>
      </c>
    </row>
    <row r="12" spans="1:13" s="18" customFormat="1" ht="23.25" customHeight="1" x14ac:dyDescent="0.25">
      <c r="B12" s="54" t="s">
        <v>111</v>
      </c>
      <c r="C12" s="161">
        <v>117</v>
      </c>
      <c r="D12" s="38">
        <v>0</v>
      </c>
      <c r="E12" s="161">
        <f t="shared" si="0"/>
        <v>0</v>
      </c>
      <c r="F12" s="38">
        <f t="shared" si="1"/>
        <v>-117</v>
      </c>
      <c r="H12" s="21">
        <f t="shared" si="2"/>
        <v>0</v>
      </c>
      <c r="I12" s="20">
        <f t="shared" si="3"/>
        <v>0.1</v>
      </c>
      <c r="J12" s="20">
        <f t="shared" si="4"/>
        <v>0</v>
      </c>
      <c r="M12" s="19"/>
    </row>
    <row r="13" spans="1:13" s="18" customFormat="1" ht="23.25" customHeight="1" x14ac:dyDescent="0.25">
      <c r="B13" s="54" t="s">
        <v>110</v>
      </c>
      <c r="C13" s="161">
        <v>66</v>
      </c>
      <c r="D13" s="38">
        <v>89</v>
      </c>
      <c r="E13" s="38">
        <f t="shared" si="0"/>
        <v>134.80000000000001</v>
      </c>
      <c r="F13" s="38">
        <f t="shared" si="1"/>
        <v>23</v>
      </c>
      <c r="H13" s="19">
        <f t="shared" si="2"/>
        <v>5.7</v>
      </c>
      <c r="I13" s="20">
        <f t="shared" si="3"/>
        <v>0.1</v>
      </c>
      <c r="J13" s="20">
        <f t="shared" si="4"/>
        <v>0.1</v>
      </c>
    </row>
    <row r="14" spans="1:13" s="18" customFormat="1" ht="23.25" customHeight="1" x14ac:dyDescent="0.25">
      <c r="B14" s="54" t="s">
        <v>109</v>
      </c>
      <c r="C14" s="161">
        <v>108</v>
      </c>
      <c r="D14" s="38">
        <v>0</v>
      </c>
      <c r="E14" s="38">
        <f t="shared" si="0"/>
        <v>0</v>
      </c>
      <c r="F14" s="38">
        <f t="shared" si="1"/>
        <v>-108</v>
      </c>
      <c r="H14" s="19">
        <f t="shared" si="2"/>
        <v>0</v>
      </c>
      <c r="I14" s="20">
        <f t="shared" si="3"/>
        <v>0.1</v>
      </c>
      <c r="J14" s="20">
        <f t="shared" si="4"/>
        <v>0</v>
      </c>
    </row>
    <row r="15" spans="1:13" s="18" customFormat="1" ht="23.25" customHeight="1" x14ac:dyDescent="0.25">
      <c r="B15" s="54" t="s">
        <v>108</v>
      </c>
      <c r="C15" s="161">
        <v>23</v>
      </c>
      <c r="D15" s="38">
        <v>44</v>
      </c>
      <c r="E15" s="55">
        <f t="shared" si="0"/>
        <v>191.3</v>
      </c>
      <c r="F15" s="38">
        <f t="shared" si="1"/>
        <v>21</v>
      </c>
      <c r="H15" s="19">
        <f t="shared" si="2"/>
        <v>2.8</v>
      </c>
      <c r="I15" s="20">
        <f t="shared" si="3"/>
        <v>0</v>
      </c>
      <c r="J15" s="20">
        <f t="shared" si="4"/>
        <v>0</v>
      </c>
    </row>
    <row r="16" spans="1:13" s="18" customFormat="1" ht="23.25" customHeight="1" x14ac:dyDescent="0.25">
      <c r="B16" s="54" t="s">
        <v>107</v>
      </c>
      <c r="C16" s="161">
        <v>77</v>
      </c>
      <c r="D16" s="38">
        <v>133</v>
      </c>
      <c r="E16" s="38">
        <f t="shared" si="0"/>
        <v>172.7</v>
      </c>
      <c r="F16" s="38">
        <f t="shared" si="1"/>
        <v>56</v>
      </c>
      <c r="H16" s="19">
        <f t="shared" si="2"/>
        <v>8.5</v>
      </c>
      <c r="I16" s="20">
        <f t="shared" si="3"/>
        <v>0.1</v>
      </c>
      <c r="J16" s="20">
        <f t="shared" si="4"/>
        <v>0.1</v>
      </c>
    </row>
    <row r="17" spans="2:10" s="18" customFormat="1" ht="23.25" customHeight="1" x14ac:dyDescent="0.25">
      <c r="B17" s="54" t="s">
        <v>106</v>
      </c>
      <c r="C17" s="161">
        <v>225</v>
      </c>
      <c r="D17" s="38">
        <v>103</v>
      </c>
      <c r="E17" s="38">
        <f t="shared" si="0"/>
        <v>45.8</v>
      </c>
      <c r="F17" s="38">
        <f t="shared" si="1"/>
        <v>-122</v>
      </c>
      <c r="H17" s="19">
        <f t="shared" si="2"/>
        <v>6.6</v>
      </c>
      <c r="I17" s="20">
        <f t="shared" si="3"/>
        <v>0.2</v>
      </c>
      <c r="J17" s="20">
        <f t="shared" si="4"/>
        <v>0.1</v>
      </c>
    </row>
    <row r="18" spans="2:10" s="18" customFormat="1" ht="23.25" customHeight="1" x14ac:dyDescent="0.25">
      <c r="B18" s="54" t="s">
        <v>105</v>
      </c>
      <c r="C18" s="161">
        <v>24</v>
      </c>
      <c r="D18" s="38">
        <v>23</v>
      </c>
      <c r="E18" s="55">
        <f t="shared" si="0"/>
        <v>95.8</v>
      </c>
      <c r="F18" s="38">
        <f t="shared" si="1"/>
        <v>-1</v>
      </c>
      <c r="H18" s="19">
        <f t="shared" si="2"/>
        <v>1.5</v>
      </c>
      <c r="I18" s="20">
        <f t="shared" si="3"/>
        <v>0</v>
      </c>
      <c r="J18" s="20">
        <f t="shared" si="4"/>
        <v>0</v>
      </c>
    </row>
    <row r="19" spans="2:10" s="18" customFormat="1" ht="23.25" customHeight="1" x14ac:dyDescent="0.25">
      <c r="B19" s="54" t="s">
        <v>104</v>
      </c>
      <c r="C19" s="161">
        <v>0</v>
      </c>
      <c r="D19" s="38">
        <v>17</v>
      </c>
      <c r="E19" s="162" t="e">
        <f t="shared" si="0"/>
        <v>#DIV/0!</v>
      </c>
      <c r="F19" s="38">
        <f t="shared" si="1"/>
        <v>17</v>
      </c>
      <c r="H19" s="21">
        <f t="shared" si="2"/>
        <v>1.1000000000000001</v>
      </c>
      <c r="I19" s="20">
        <f t="shared" si="3"/>
        <v>0</v>
      </c>
      <c r="J19" s="20">
        <f t="shared" si="4"/>
        <v>0</v>
      </c>
    </row>
    <row r="20" spans="2:10" s="18" customFormat="1" ht="23.25" customHeight="1" x14ac:dyDescent="0.25">
      <c r="B20" s="54" t="s">
        <v>103</v>
      </c>
      <c r="C20" s="161">
        <v>13</v>
      </c>
      <c r="D20" s="38">
        <v>0</v>
      </c>
      <c r="E20" s="55">
        <f t="shared" si="0"/>
        <v>0</v>
      </c>
      <c r="F20" s="38">
        <f t="shared" si="1"/>
        <v>-13</v>
      </c>
      <c r="H20" s="21">
        <f t="shared" si="2"/>
        <v>0</v>
      </c>
      <c r="I20" s="20">
        <f t="shared" si="3"/>
        <v>0</v>
      </c>
      <c r="J20" s="20">
        <f t="shared" si="4"/>
        <v>0</v>
      </c>
    </row>
    <row r="21" spans="2:10" s="18" customFormat="1" ht="23.25" customHeight="1" x14ac:dyDescent="0.25">
      <c r="B21" s="54" t="s">
        <v>102</v>
      </c>
      <c r="C21" s="161">
        <v>5</v>
      </c>
      <c r="D21" s="38">
        <v>111</v>
      </c>
      <c r="E21" s="55">
        <f t="shared" si="0"/>
        <v>2220</v>
      </c>
      <c r="F21" s="38">
        <f t="shared" si="1"/>
        <v>106</v>
      </c>
      <c r="H21" s="21">
        <f t="shared" si="2"/>
        <v>7.1</v>
      </c>
      <c r="I21" s="20">
        <f t="shared" si="3"/>
        <v>0</v>
      </c>
      <c r="J21" s="20">
        <f t="shared" si="4"/>
        <v>0.1</v>
      </c>
    </row>
    <row r="22" spans="2:10" s="18" customFormat="1" ht="18.75" hidden="1" customHeight="1" x14ac:dyDescent="0.25">
      <c r="B22" s="54"/>
      <c r="C22" s="161">
        <v>0</v>
      </c>
      <c r="D22" s="38"/>
      <c r="E22" s="55" t="e">
        <f t="shared" si="0"/>
        <v>#DIV/0!</v>
      </c>
      <c r="F22" s="38"/>
      <c r="H22" s="19"/>
      <c r="I22" s="20"/>
      <c r="J22" s="20"/>
    </row>
    <row r="23" spans="2:10" s="18" customFormat="1" ht="23.25" customHeight="1" x14ac:dyDescent="0.25">
      <c r="B23" s="54" t="s">
        <v>101</v>
      </c>
      <c r="C23" s="161">
        <v>71</v>
      </c>
      <c r="D23" s="161">
        <v>127</v>
      </c>
      <c r="E23" s="38">
        <f t="shared" si="0"/>
        <v>178.9</v>
      </c>
      <c r="F23" s="38">
        <f t="shared" si="1"/>
        <v>56</v>
      </c>
      <c r="H23" s="19">
        <f t="shared" si="2"/>
        <v>8.1</v>
      </c>
      <c r="I23" s="20">
        <f t="shared" si="3"/>
        <v>0.1</v>
      </c>
      <c r="J23" s="20">
        <f t="shared" si="4"/>
        <v>0.1</v>
      </c>
    </row>
    <row r="24" spans="2:10" s="18" customFormat="1" ht="23.25" customHeight="1" x14ac:dyDescent="0.25">
      <c r="B24" s="54" t="s">
        <v>100</v>
      </c>
      <c r="C24" s="161">
        <v>177</v>
      </c>
      <c r="D24" s="38">
        <v>0</v>
      </c>
      <c r="E24" s="55">
        <f t="shared" si="0"/>
        <v>0</v>
      </c>
      <c r="F24" s="38">
        <f t="shared" si="1"/>
        <v>-177</v>
      </c>
      <c r="H24" s="19">
        <f t="shared" si="2"/>
        <v>0</v>
      </c>
      <c r="I24" s="20">
        <f t="shared" si="3"/>
        <v>0.2</v>
      </c>
      <c r="J24" s="20">
        <f t="shared" si="4"/>
        <v>0</v>
      </c>
    </row>
    <row r="25" spans="2:10" s="18" customFormat="1" ht="23.25" customHeight="1" x14ac:dyDescent="0.3">
      <c r="B25" s="159" t="s">
        <v>94</v>
      </c>
      <c r="C25" s="161">
        <v>442</v>
      </c>
      <c r="D25" s="38">
        <v>550</v>
      </c>
      <c r="E25" s="55">
        <f t="shared" si="0"/>
        <v>124.4</v>
      </c>
      <c r="F25" s="38">
        <f t="shared" si="1"/>
        <v>108</v>
      </c>
      <c r="H25" s="19">
        <f t="shared" si="2"/>
        <v>35.200000000000003</v>
      </c>
      <c r="I25" s="20">
        <f t="shared" si="3"/>
        <v>0.4</v>
      </c>
      <c r="J25" s="20">
        <f t="shared" si="4"/>
        <v>0.6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zoomScaleSheetLayoutView="75" workbookViewId="0">
      <selection activeCell="A15" sqref="A15"/>
    </sheetView>
  </sheetViews>
  <sheetFormatPr defaultColWidth="8.85546875" defaultRowHeight="15" x14ac:dyDescent="0.25"/>
  <cols>
    <col min="1" max="1" width="45.5703125" style="89" customWidth="1"/>
    <col min="2" max="2" width="22" style="43" customWidth="1"/>
    <col min="3" max="3" width="21.7109375" style="43" customWidth="1"/>
    <col min="4" max="4" width="10.5703125" style="43" customWidth="1"/>
    <col min="5" max="5" width="11.5703125" style="43" customWidth="1"/>
    <col min="6" max="6" width="8.7109375" style="43" customWidth="1"/>
    <col min="7" max="8" width="8.85546875" style="43"/>
    <col min="9" max="9" width="43" style="43" customWidth="1"/>
    <col min="10" max="16384" width="8.85546875" style="43"/>
  </cols>
  <sheetData>
    <row r="1" spans="1:11" s="60" customFormat="1" ht="39.75" customHeight="1" x14ac:dyDescent="0.3">
      <c r="A1" s="232" t="s">
        <v>89</v>
      </c>
      <c r="B1" s="232"/>
      <c r="C1" s="232"/>
      <c r="D1" s="232"/>
      <c r="E1" s="232"/>
    </row>
    <row r="2" spans="1:11" s="60" customFormat="1" ht="21.75" customHeight="1" x14ac:dyDescent="0.3">
      <c r="A2" s="233" t="s">
        <v>41</v>
      </c>
      <c r="B2" s="233"/>
      <c r="C2" s="233"/>
      <c r="D2" s="233"/>
      <c r="E2" s="233"/>
    </row>
    <row r="3" spans="1:11" s="61" customFormat="1" ht="12" customHeight="1" x14ac:dyDescent="0.25">
      <c r="A3" s="87"/>
      <c r="B3" s="39"/>
      <c r="C3" s="39"/>
      <c r="D3" s="39"/>
      <c r="E3" s="39"/>
    </row>
    <row r="4" spans="1:11" s="61" customFormat="1" ht="21" customHeight="1" x14ac:dyDescent="0.2">
      <c r="A4" s="234"/>
      <c r="B4" s="236" t="s">
        <v>141</v>
      </c>
      <c r="C4" s="230" t="s">
        <v>142</v>
      </c>
      <c r="D4" s="237" t="s">
        <v>83</v>
      </c>
      <c r="E4" s="237"/>
    </row>
    <row r="5" spans="1:11" s="61" customFormat="1" ht="40.5" customHeight="1" x14ac:dyDescent="0.2">
      <c r="A5" s="235"/>
      <c r="B5" s="236"/>
      <c r="C5" s="230"/>
      <c r="D5" s="144" t="s">
        <v>2</v>
      </c>
      <c r="E5" s="56" t="s">
        <v>85</v>
      </c>
    </row>
    <row r="6" spans="1:11" s="110" customFormat="1" ht="26.25" customHeight="1" x14ac:dyDescent="0.25">
      <c r="A6" s="56" t="s">
        <v>42</v>
      </c>
      <c r="B6" s="40">
        <f>SUM(B7:B25)</f>
        <v>1824</v>
      </c>
      <c r="C6" s="40">
        <f>SUM(C7:C25)</f>
        <v>1563</v>
      </c>
      <c r="D6" s="57">
        <f>ROUND(C6/B6*100,1)</f>
        <v>85.7</v>
      </c>
      <c r="E6" s="58">
        <f>C6-B6</f>
        <v>-261</v>
      </c>
    </row>
    <row r="7" spans="1:11" s="113" customFormat="1" ht="39.75" customHeight="1" x14ac:dyDescent="0.3">
      <c r="A7" s="111" t="s">
        <v>43</v>
      </c>
      <c r="B7" s="163">
        <v>185</v>
      </c>
      <c r="C7" s="164">
        <v>64</v>
      </c>
      <c r="D7" s="128">
        <f>ROUND(C7/B7*100,1)</f>
        <v>34.6</v>
      </c>
      <c r="E7" s="59">
        <f t="shared" ref="E7:E25" si="0">C7-B7</f>
        <v>-121</v>
      </c>
      <c r="F7" s="110"/>
      <c r="G7" s="112"/>
      <c r="I7" s="114"/>
      <c r="J7" s="115"/>
    </row>
    <row r="8" spans="1:11" s="113" customFormat="1" ht="37.5" customHeight="1" x14ac:dyDescent="0.3">
      <c r="A8" s="111" t="s">
        <v>44</v>
      </c>
      <c r="B8" s="163">
        <v>0</v>
      </c>
      <c r="C8" s="164">
        <v>0</v>
      </c>
      <c r="D8" s="141" t="e">
        <f t="shared" ref="D8:D25" si="1">ROUND(C8/B8*100,1)</f>
        <v>#DIV/0!</v>
      </c>
      <c r="E8" s="59">
        <f t="shared" si="0"/>
        <v>0</v>
      </c>
      <c r="F8" s="110"/>
      <c r="G8" s="112"/>
      <c r="I8" s="114"/>
      <c r="J8" s="115"/>
    </row>
    <row r="9" spans="1:11" s="110" customFormat="1" ht="24" customHeight="1" x14ac:dyDescent="0.3">
      <c r="A9" s="111" t="s">
        <v>45</v>
      </c>
      <c r="B9" s="163">
        <v>19</v>
      </c>
      <c r="C9" s="164">
        <v>24</v>
      </c>
      <c r="D9" s="128">
        <f t="shared" si="1"/>
        <v>126.3</v>
      </c>
      <c r="E9" s="59">
        <f t="shared" si="0"/>
        <v>5</v>
      </c>
      <c r="G9" s="112"/>
      <c r="H9" s="113"/>
      <c r="I9" s="114"/>
      <c r="J9" s="115"/>
    </row>
    <row r="10" spans="1:11" s="113" customFormat="1" ht="38.25" customHeight="1" x14ac:dyDescent="0.3">
      <c r="A10" s="111" t="s">
        <v>46</v>
      </c>
      <c r="B10" s="163">
        <v>146</v>
      </c>
      <c r="C10" s="164">
        <v>0</v>
      </c>
      <c r="D10" s="128">
        <f t="shared" si="1"/>
        <v>0</v>
      </c>
      <c r="E10" s="59">
        <f t="shared" si="0"/>
        <v>-146</v>
      </c>
      <c r="F10" s="110"/>
      <c r="G10" s="112"/>
      <c r="I10" s="114"/>
      <c r="J10" s="115"/>
      <c r="K10" s="116"/>
    </row>
    <row r="11" spans="1:11" s="113" customFormat="1" ht="39" customHeight="1" x14ac:dyDescent="0.3">
      <c r="A11" s="111" t="s">
        <v>47</v>
      </c>
      <c r="B11" s="163">
        <v>5</v>
      </c>
      <c r="C11" s="164">
        <v>8</v>
      </c>
      <c r="D11" s="145">
        <f t="shared" si="1"/>
        <v>160</v>
      </c>
      <c r="E11" s="59">
        <f t="shared" si="0"/>
        <v>3</v>
      </c>
      <c r="F11" s="110"/>
      <c r="G11" s="112"/>
      <c r="I11" s="114"/>
      <c r="J11" s="115"/>
    </row>
    <row r="12" spans="1:11" s="113" customFormat="1" ht="23.25" customHeight="1" x14ac:dyDescent="0.3">
      <c r="A12" s="111" t="s">
        <v>48</v>
      </c>
      <c r="B12" s="163">
        <v>40</v>
      </c>
      <c r="C12" s="164">
        <v>140</v>
      </c>
      <c r="D12" s="128">
        <f t="shared" si="1"/>
        <v>350</v>
      </c>
      <c r="E12" s="59">
        <f t="shared" si="0"/>
        <v>100</v>
      </c>
      <c r="F12" s="110"/>
      <c r="G12" s="112"/>
      <c r="I12" s="114"/>
      <c r="J12" s="115"/>
    </row>
    <row r="13" spans="1:11" s="113" customFormat="1" ht="37.5" customHeight="1" x14ac:dyDescent="0.3">
      <c r="A13" s="111" t="s">
        <v>49</v>
      </c>
      <c r="B13" s="163">
        <v>0</v>
      </c>
      <c r="C13" s="164">
        <v>0</v>
      </c>
      <c r="D13" s="141" t="e">
        <f t="shared" si="1"/>
        <v>#DIV/0!</v>
      </c>
      <c r="E13" s="59">
        <f t="shared" si="0"/>
        <v>0</v>
      </c>
      <c r="F13" s="110"/>
      <c r="G13" s="112"/>
      <c r="I13" s="114"/>
      <c r="J13" s="115"/>
    </row>
    <row r="14" spans="1:11" s="113" customFormat="1" ht="37.5" customHeight="1" x14ac:dyDescent="0.3">
      <c r="A14" s="111" t="s">
        <v>50</v>
      </c>
      <c r="B14" s="163">
        <v>0</v>
      </c>
      <c r="C14" s="164">
        <v>0</v>
      </c>
      <c r="D14" s="141" t="e">
        <f t="shared" si="1"/>
        <v>#DIV/0!</v>
      </c>
      <c r="E14" s="59">
        <f t="shared" si="0"/>
        <v>0</v>
      </c>
      <c r="F14" s="110"/>
      <c r="G14" s="112"/>
      <c r="I14" s="114"/>
      <c r="J14" s="115"/>
    </row>
    <row r="15" spans="1:11" s="113" customFormat="1" ht="36.75" customHeight="1" x14ac:dyDescent="0.3">
      <c r="A15" s="111" t="s">
        <v>51</v>
      </c>
      <c r="B15" s="163">
        <v>0</v>
      </c>
      <c r="C15" s="164">
        <v>0</v>
      </c>
      <c r="D15" s="141" t="e">
        <f t="shared" si="1"/>
        <v>#DIV/0!</v>
      </c>
      <c r="E15" s="59">
        <f t="shared" si="0"/>
        <v>0</v>
      </c>
      <c r="F15" s="110"/>
      <c r="G15" s="112"/>
      <c r="I15" s="114"/>
      <c r="J15" s="115"/>
    </row>
    <row r="16" spans="1:11" s="113" customFormat="1" ht="23.25" customHeight="1" x14ac:dyDescent="0.3">
      <c r="A16" s="111" t="s">
        <v>52</v>
      </c>
      <c r="B16" s="163">
        <v>48</v>
      </c>
      <c r="C16" s="164">
        <v>3</v>
      </c>
      <c r="D16" s="128">
        <f t="shared" si="1"/>
        <v>6.3</v>
      </c>
      <c r="E16" s="59">
        <f t="shared" si="0"/>
        <v>-45</v>
      </c>
      <c r="F16" s="110"/>
      <c r="G16" s="112"/>
      <c r="I16" s="114"/>
      <c r="J16" s="115"/>
    </row>
    <row r="17" spans="1:10" s="113" customFormat="1" ht="23.25" customHeight="1" x14ac:dyDescent="0.3">
      <c r="A17" s="111" t="s">
        <v>53</v>
      </c>
      <c r="B17" s="163">
        <v>0</v>
      </c>
      <c r="C17" s="164">
        <v>0</v>
      </c>
      <c r="D17" s="141" t="e">
        <f t="shared" si="1"/>
        <v>#DIV/0!</v>
      </c>
      <c r="E17" s="59">
        <f t="shared" si="0"/>
        <v>0</v>
      </c>
      <c r="F17" s="110"/>
      <c r="G17" s="112"/>
      <c r="I17" s="114"/>
      <c r="J17" s="115"/>
    </row>
    <row r="18" spans="1:10" s="113" customFormat="1" ht="23.25" customHeight="1" x14ac:dyDescent="0.3">
      <c r="A18" s="111" t="s">
        <v>54</v>
      </c>
      <c r="B18" s="163">
        <v>0</v>
      </c>
      <c r="C18" s="164">
        <v>0</v>
      </c>
      <c r="D18" s="141" t="e">
        <f t="shared" si="1"/>
        <v>#DIV/0!</v>
      </c>
      <c r="E18" s="59">
        <f t="shared" si="0"/>
        <v>0</v>
      </c>
      <c r="F18" s="110"/>
      <c r="G18" s="112"/>
      <c r="I18" s="114"/>
    </row>
    <row r="19" spans="1:10" s="113" customFormat="1" ht="34.5" customHeight="1" x14ac:dyDescent="0.3">
      <c r="A19" s="111" t="s">
        <v>55</v>
      </c>
      <c r="B19" s="163">
        <v>0</v>
      </c>
      <c r="C19" s="164">
        <v>0</v>
      </c>
      <c r="D19" s="141" t="e">
        <f t="shared" si="1"/>
        <v>#DIV/0!</v>
      </c>
      <c r="E19" s="59">
        <f t="shared" si="0"/>
        <v>0</v>
      </c>
      <c r="F19" s="110"/>
      <c r="G19" s="112"/>
    </row>
    <row r="20" spans="1:10" s="113" customFormat="1" ht="37.5" customHeight="1" x14ac:dyDescent="0.3">
      <c r="A20" s="111" t="s">
        <v>56</v>
      </c>
      <c r="B20" s="163">
        <v>41</v>
      </c>
      <c r="C20" s="164">
        <v>1</v>
      </c>
      <c r="D20" s="145">
        <f t="shared" si="1"/>
        <v>2.4</v>
      </c>
      <c r="E20" s="59">
        <f t="shared" si="0"/>
        <v>-40</v>
      </c>
      <c r="F20" s="110"/>
      <c r="G20" s="112"/>
    </row>
    <row r="21" spans="1:10" s="113" customFormat="1" ht="37.5" customHeight="1" x14ac:dyDescent="0.3">
      <c r="A21" s="111" t="s">
        <v>122</v>
      </c>
      <c r="B21" s="163">
        <v>403</v>
      </c>
      <c r="C21" s="164">
        <v>867</v>
      </c>
      <c r="D21" s="145">
        <f t="shared" si="1"/>
        <v>215.1</v>
      </c>
      <c r="E21" s="59">
        <f t="shared" si="0"/>
        <v>464</v>
      </c>
      <c r="F21" s="110"/>
      <c r="G21" s="112"/>
    </row>
    <row r="22" spans="1:10" s="113" customFormat="1" ht="21" customHeight="1" x14ac:dyDescent="0.3">
      <c r="A22" s="111" t="s">
        <v>57</v>
      </c>
      <c r="B22" s="163">
        <v>137</v>
      </c>
      <c r="C22" s="164">
        <v>36</v>
      </c>
      <c r="D22" s="145">
        <f t="shared" si="1"/>
        <v>26.3</v>
      </c>
      <c r="E22" s="59">
        <f t="shared" si="0"/>
        <v>-101</v>
      </c>
      <c r="F22" s="110"/>
      <c r="G22" s="112"/>
    </row>
    <row r="23" spans="1:10" s="113" customFormat="1" ht="36.75" customHeight="1" x14ac:dyDescent="0.3">
      <c r="A23" s="111" t="s">
        <v>58</v>
      </c>
      <c r="B23" s="163">
        <v>745</v>
      </c>
      <c r="C23" s="164">
        <v>420</v>
      </c>
      <c r="D23" s="145">
        <f t="shared" si="1"/>
        <v>56.4</v>
      </c>
      <c r="E23" s="59">
        <f t="shared" si="0"/>
        <v>-325</v>
      </c>
      <c r="F23" s="110"/>
      <c r="G23" s="112"/>
    </row>
    <row r="24" spans="1:10" s="113" customFormat="1" ht="37.5" customHeight="1" x14ac:dyDescent="0.3">
      <c r="A24" s="111" t="s">
        <v>59</v>
      </c>
      <c r="B24" s="163">
        <v>55</v>
      </c>
      <c r="C24" s="164">
        <v>0</v>
      </c>
      <c r="D24" s="145">
        <f t="shared" si="1"/>
        <v>0</v>
      </c>
      <c r="E24" s="59">
        <f t="shared" si="0"/>
        <v>-55</v>
      </c>
      <c r="F24" s="110"/>
      <c r="G24" s="112"/>
    </row>
    <row r="25" spans="1:10" s="113" customFormat="1" ht="21" customHeight="1" x14ac:dyDescent="0.3">
      <c r="A25" s="111" t="s">
        <v>60</v>
      </c>
      <c r="B25" s="163">
        <v>0</v>
      </c>
      <c r="C25" s="164">
        <v>0</v>
      </c>
      <c r="D25" s="141" t="e">
        <f t="shared" si="1"/>
        <v>#DIV/0!</v>
      </c>
      <c r="E25" s="59">
        <f t="shared" si="0"/>
        <v>0</v>
      </c>
      <c r="F25" s="110"/>
      <c r="G25" s="112"/>
    </row>
    <row r="26" spans="1:10" x14ac:dyDescent="0.25">
      <c r="A26" s="88"/>
      <c r="B26" s="41"/>
      <c r="C26" s="41"/>
      <c r="D26" s="42"/>
      <c r="E26" s="42"/>
    </row>
    <row r="27" spans="1:10" x14ac:dyDescent="0.25">
      <c r="A27" s="88"/>
      <c r="B27" s="42"/>
      <c r="C27" s="42"/>
      <c r="D27" s="42"/>
      <c r="E27" s="42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5" zoomScaleNormal="75" zoomScaleSheetLayoutView="75" workbookViewId="0">
      <selection activeCell="D13" sqref="D13"/>
    </sheetView>
  </sheetViews>
  <sheetFormatPr defaultColWidth="8.85546875" defaultRowHeight="12.75" x14ac:dyDescent="0.2"/>
  <cols>
    <col min="1" max="1" width="52.85546875" style="43" customWidth="1"/>
    <col min="2" max="2" width="20.7109375" style="43" customWidth="1"/>
    <col min="3" max="3" width="20.5703125" style="43" customWidth="1"/>
    <col min="4" max="4" width="19.5703125" style="43" customWidth="1"/>
    <col min="5" max="5" width="18.5703125" style="43" customWidth="1"/>
    <col min="6" max="6" width="8.85546875" style="43"/>
    <col min="7" max="7" width="10.85546875" style="43" bestFit="1" customWidth="1"/>
    <col min="8" max="8" width="32.7109375" style="43" customWidth="1"/>
    <col min="9" max="11" width="8.85546875" style="43"/>
    <col min="12" max="12" width="22.7109375" style="43" customWidth="1"/>
    <col min="13" max="16384" width="8.85546875" style="43"/>
  </cols>
  <sheetData>
    <row r="1" spans="1:18" s="60" customFormat="1" ht="26.25" customHeight="1" x14ac:dyDescent="0.3">
      <c r="A1" s="238" t="s">
        <v>90</v>
      </c>
      <c r="B1" s="238"/>
      <c r="C1" s="238"/>
      <c r="D1" s="238"/>
      <c r="E1" s="238"/>
    </row>
    <row r="2" spans="1:18" s="60" customFormat="1" ht="24" customHeight="1" x14ac:dyDescent="0.3">
      <c r="A2" s="239" t="s">
        <v>61</v>
      </c>
      <c r="B2" s="239"/>
      <c r="C2" s="239"/>
      <c r="D2" s="239"/>
      <c r="E2" s="239"/>
    </row>
    <row r="3" spans="1:18" s="60" customFormat="1" ht="17.25" customHeight="1" x14ac:dyDescent="0.35">
      <c r="A3" s="44"/>
      <c r="B3" s="44"/>
      <c r="C3" s="44"/>
      <c r="D3" s="44"/>
      <c r="E3" s="44"/>
    </row>
    <row r="4" spans="1:18" s="113" customFormat="1" ht="25.5" customHeight="1" x14ac:dyDescent="0.3">
      <c r="A4" s="240"/>
      <c r="B4" s="230" t="s">
        <v>141</v>
      </c>
      <c r="C4" s="230" t="s">
        <v>142</v>
      </c>
      <c r="D4" s="241" t="s">
        <v>83</v>
      </c>
      <c r="E4" s="241"/>
    </row>
    <row r="5" spans="1:18" s="113" customFormat="1" ht="37.5" customHeight="1" x14ac:dyDescent="0.3">
      <c r="A5" s="240"/>
      <c r="B5" s="230"/>
      <c r="C5" s="230"/>
      <c r="D5" s="56" t="s">
        <v>2</v>
      </c>
      <c r="E5" s="56" t="s">
        <v>85</v>
      </c>
    </row>
    <row r="6" spans="1:18" s="110" customFormat="1" ht="24.75" customHeight="1" x14ac:dyDescent="0.25">
      <c r="A6" s="62" t="s">
        <v>42</v>
      </c>
      <c r="B6" s="45">
        <f>SUM(B7:B15)</f>
        <v>1824</v>
      </c>
      <c r="C6" s="45">
        <f>SUM(C7:C15)</f>
        <v>1563</v>
      </c>
      <c r="D6" s="63">
        <f>ROUND(C6/B6*100,1)</f>
        <v>85.7</v>
      </c>
      <c r="E6" s="45">
        <f>C6-B6</f>
        <v>-261</v>
      </c>
      <c r="G6" s="117"/>
    </row>
    <row r="7" spans="1:18" s="113" customFormat="1" ht="39.75" customHeight="1" x14ac:dyDescent="0.3">
      <c r="A7" s="64" t="s">
        <v>62</v>
      </c>
      <c r="B7" s="46">
        <v>157</v>
      </c>
      <c r="C7" s="46">
        <v>410</v>
      </c>
      <c r="D7" s="65">
        <f t="shared" ref="D7:D15" si="0">ROUND(C7/B7*100,1)</f>
        <v>261.10000000000002</v>
      </c>
      <c r="E7" s="96">
        <f t="shared" ref="E7:E15" si="1">C7-B7</f>
        <v>253</v>
      </c>
      <c r="F7" s="118"/>
      <c r="G7" s="117"/>
      <c r="H7" s="118"/>
      <c r="K7" s="118"/>
    </row>
    <row r="8" spans="1:18" s="113" customFormat="1" ht="22.5" customHeight="1" x14ac:dyDescent="0.3">
      <c r="A8" s="64" t="s">
        <v>63</v>
      </c>
      <c r="B8" s="46">
        <v>386</v>
      </c>
      <c r="C8" s="46">
        <v>567</v>
      </c>
      <c r="D8" s="65">
        <f t="shared" si="0"/>
        <v>146.9</v>
      </c>
      <c r="E8" s="96">
        <f t="shared" si="1"/>
        <v>181</v>
      </c>
      <c r="F8" s="118"/>
      <c r="G8" s="117"/>
      <c r="H8" s="118"/>
      <c r="K8" s="118"/>
    </row>
    <row r="9" spans="1:18" s="110" customFormat="1" ht="17.25" customHeight="1" x14ac:dyDescent="0.3">
      <c r="A9" s="64" t="s">
        <v>64</v>
      </c>
      <c r="B9" s="46">
        <v>406</v>
      </c>
      <c r="C9" s="46">
        <v>219</v>
      </c>
      <c r="D9" s="65">
        <f t="shared" si="0"/>
        <v>53.9</v>
      </c>
      <c r="E9" s="96">
        <f t="shared" si="1"/>
        <v>-187</v>
      </c>
      <c r="F9" s="118"/>
      <c r="G9" s="117"/>
      <c r="H9" s="118"/>
      <c r="I9" s="113"/>
      <c r="K9" s="118"/>
      <c r="L9" s="113"/>
      <c r="M9" s="113"/>
    </row>
    <row r="10" spans="1:18" s="113" customFormat="1" ht="21.75" customHeight="1" x14ac:dyDescent="0.3">
      <c r="A10" s="64" t="s">
        <v>65</v>
      </c>
      <c r="B10" s="46">
        <v>40</v>
      </c>
      <c r="C10" s="46">
        <v>29</v>
      </c>
      <c r="D10" s="65">
        <f t="shared" si="0"/>
        <v>72.5</v>
      </c>
      <c r="E10" s="96">
        <f t="shared" si="1"/>
        <v>-11</v>
      </c>
      <c r="F10" s="118"/>
      <c r="G10" s="117"/>
      <c r="H10" s="118"/>
      <c r="K10" s="118"/>
    </row>
    <row r="11" spans="1:18" s="113" customFormat="1" ht="23.25" customHeight="1" x14ac:dyDescent="0.3">
      <c r="A11" s="64" t="s">
        <v>66</v>
      </c>
      <c r="B11" s="46">
        <v>441</v>
      </c>
      <c r="C11" s="46">
        <v>118</v>
      </c>
      <c r="D11" s="65">
        <f t="shared" si="0"/>
        <v>26.8</v>
      </c>
      <c r="E11" s="96">
        <f t="shared" si="1"/>
        <v>-323</v>
      </c>
      <c r="F11" s="118"/>
      <c r="G11" s="117"/>
      <c r="H11" s="118"/>
      <c r="K11" s="118"/>
    </row>
    <row r="12" spans="1:18" s="113" customFormat="1" ht="59.25" customHeight="1" x14ac:dyDescent="0.3">
      <c r="A12" s="64" t="s">
        <v>67</v>
      </c>
      <c r="B12" s="46">
        <v>0</v>
      </c>
      <c r="C12" s="46">
        <v>1</v>
      </c>
      <c r="D12" s="46">
        <v>0</v>
      </c>
      <c r="E12" s="96">
        <f t="shared" si="1"/>
        <v>1</v>
      </c>
      <c r="F12" s="118"/>
      <c r="G12" s="117"/>
      <c r="H12" s="118"/>
      <c r="K12" s="118"/>
    </row>
    <row r="13" spans="1:18" s="113" customFormat="1" ht="19.5" customHeight="1" x14ac:dyDescent="0.3">
      <c r="A13" s="64" t="s">
        <v>68</v>
      </c>
      <c r="B13" s="46">
        <v>34</v>
      </c>
      <c r="C13" s="46">
        <v>22</v>
      </c>
      <c r="D13" s="65">
        <f t="shared" si="0"/>
        <v>64.7</v>
      </c>
      <c r="E13" s="96">
        <f t="shared" si="1"/>
        <v>-12</v>
      </c>
      <c r="F13" s="118"/>
      <c r="G13" s="117"/>
      <c r="H13" s="118"/>
      <c r="K13" s="118"/>
      <c r="R13" s="112"/>
    </row>
    <row r="14" spans="1:18" s="113" customFormat="1" ht="75" customHeight="1" x14ac:dyDescent="0.3">
      <c r="A14" s="64" t="s">
        <v>69</v>
      </c>
      <c r="B14" s="46">
        <v>251</v>
      </c>
      <c r="C14" s="46">
        <v>127</v>
      </c>
      <c r="D14" s="65">
        <f t="shared" si="0"/>
        <v>50.6</v>
      </c>
      <c r="E14" s="96">
        <f t="shared" si="1"/>
        <v>-124</v>
      </c>
      <c r="F14" s="118"/>
      <c r="G14" s="117"/>
      <c r="H14" s="118"/>
      <c r="K14" s="118"/>
      <c r="R14" s="112"/>
    </row>
    <row r="15" spans="1:18" s="113" customFormat="1" ht="26.25" customHeight="1" x14ac:dyDescent="0.3">
      <c r="A15" s="64" t="s">
        <v>70</v>
      </c>
      <c r="B15" s="46">
        <v>109</v>
      </c>
      <c r="C15" s="46">
        <v>70</v>
      </c>
      <c r="D15" s="65">
        <f t="shared" si="0"/>
        <v>64.2</v>
      </c>
      <c r="E15" s="96">
        <f t="shared" si="1"/>
        <v>-39</v>
      </c>
      <c r="F15" s="118"/>
      <c r="G15" s="117"/>
      <c r="H15" s="118"/>
      <c r="K15" s="118"/>
      <c r="L15" s="110"/>
      <c r="M15" s="110"/>
      <c r="R15" s="112"/>
    </row>
    <row r="16" spans="1:18" x14ac:dyDescent="0.2">
      <c r="A16" s="42"/>
      <c r="B16" s="41"/>
      <c r="C16" s="41"/>
      <c r="D16" s="42"/>
      <c r="E16" s="42"/>
      <c r="R16" s="66"/>
    </row>
    <row r="17" spans="1:18" x14ac:dyDescent="0.2">
      <c r="A17" s="42"/>
      <c r="B17" s="41"/>
      <c r="C17" s="41"/>
      <c r="D17" s="41"/>
      <c r="E17" s="41"/>
      <c r="R17" s="66"/>
    </row>
    <row r="18" spans="1:18" x14ac:dyDescent="0.2">
      <c r="R18" s="66"/>
    </row>
    <row r="19" spans="1:18" x14ac:dyDescent="0.2">
      <c r="R19" s="66"/>
    </row>
    <row r="20" spans="1:18" x14ac:dyDescent="0.2">
      <c r="R20" s="66"/>
    </row>
    <row r="21" spans="1:18" x14ac:dyDescent="0.2">
      <c r="R21" s="66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9" zoomScaleNormal="100" zoomScaleSheetLayoutView="70" workbookViewId="0">
      <selection activeCell="A26" sqref="A26"/>
    </sheetView>
  </sheetViews>
  <sheetFormatPr defaultRowHeight="12.75" x14ac:dyDescent="0.2"/>
  <cols>
    <col min="1" max="1" width="72.7109375" style="26" customWidth="1"/>
    <col min="2" max="2" width="21.42578125" style="68" customWidth="1"/>
    <col min="3" max="3" width="21" style="68" customWidth="1"/>
    <col min="4" max="4" width="10.7109375" style="26" customWidth="1"/>
    <col min="5" max="5" width="11.7109375" style="26" customWidth="1"/>
    <col min="6" max="7" width="0" style="26" hidden="1" customWidth="1"/>
    <col min="8" max="16384" width="9.140625" style="26"/>
  </cols>
  <sheetData>
    <row r="1" spans="1:10" ht="27" x14ac:dyDescent="0.35">
      <c r="A1" s="242" t="s">
        <v>184</v>
      </c>
      <c r="B1" s="242"/>
      <c r="C1" s="242"/>
      <c r="D1" s="242"/>
      <c r="E1" s="242"/>
    </row>
    <row r="2" spans="1:10" s="67" customFormat="1" ht="33" customHeight="1" x14ac:dyDescent="0.45">
      <c r="A2" s="257" t="s">
        <v>140</v>
      </c>
      <c r="B2" s="257"/>
      <c r="C2" s="257"/>
      <c r="D2" s="257"/>
      <c r="E2" s="257"/>
      <c r="F2" s="68"/>
      <c r="G2" s="256"/>
      <c r="H2" s="256"/>
      <c r="I2" s="256"/>
      <c r="J2" s="256"/>
    </row>
    <row r="3" spans="1:10" s="67" customFormat="1" ht="20.25" customHeight="1" x14ac:dyDescent="0.2">
      <c r="A3" s="252" t="s">
        <v>0</v>
      </c>
      <c r="B3" s="230" t="s">
        <v>141</v>
      </c>
      <c r="C3" s="230" t="s">
        <v>142</v>
      </c>
      <c r="D3" s="245" t="s">
        <v>1</v>
      </c>
      <c r="E3" s="245"/>
      <c r="F3" s="68"/>
      <c r="G3" s="68"/>
      <c r="H3" s="68"/>
      <c r="I3" s="68"/>
      <c r="J3" s="68"/>
    </row>
    <row r="4" spans="1:10" s="67" customFormat="1" ht="42" customHeight="1" x14ac:dyDescent="0.2">
      <c r="A4" s="252"/>
      <c r="B4" s="230"/>
      <c r="C4" s="230"/>
      <c r="D4" s="109" t="s">
        <v>2</v>
      </c>
      <c r="E4" s="80" t="s">
        <v>95</v>
      </c>
      <c r="F4" s="68"/>
      <c r="G4" s="68"/>
      <c r="H4" s="68"/>
      <c r="I4" s="68"/>
      <c r="J4" s="68"/>
    </row>
    <row r="5" spans="1:10" s="67" customFormat="1" ht="24.75" customHeight="1" x14ac:dyDescent="0.2">
      <c r="A5" s="98" t="s">
        <v>150</v>
      </c>
      <c r="B5" s="167">
        <f>'7'!B9</f>
        <v>16852</v>
      </c>
      <c r="C5" s="167">
        <f>'7'!C9</f>
        <v>16910</v>
      </c>
      <c r="D5" s="100">
        <f>ROUND(C5/B5*100,1)</f>
        <v>100.3</v>
      </c>
      <c r="E5" s="97">
        <f>C5-B5</f>
        <v>58</v>
      </c>
      <c r="F5" s="68"/>
      <c r="G5" s="68"/>
      <c r="H5" s="68"/>
      <c r="I5" s="68"/>
      <c r="J5" s="68"/>
    </row>
    <row r="6" spans="1:10" s="67" customFormat="1" ht="24.75" customHeight="1" x14ac:dyDescent="0.2">
      <c r="A6" s="187" t="s">
        <v>155</v>
      </c>
      <c r="B6" s="188">
        <f>'7'!F9</f>
        <v>7639</v>
      </c>
      <c r="C6" s="188">
        <f>'7'!G9</f>
        <v>7308</v>
      </c>
      <c r="D6" s="185">
        <f>ROUND(C6/B6*100,1)</f>
        <v>95.7</v>
      </c>
      <c r="E6" s="101">
        <f>C6-B6</f>
        <v>-331</v>
      </c>
      <c r="F6" s="68"/>
      <c r="G6" s="68"/>
      <c r="H6" s="68"/>
      <c r="I6" s="68"/>
      <c r="J6" s="68"/>
    </row>
    <row r="7" spans="1:10" s="67" customFormat="1" ht="39.75" customHeight="1" x14ac:dyDescent="0.2">
      <c r="A7" s="98" t="s">
        <v>156</v>
      </c>
      <c r="B7" s="99">
        <f>'7'!J9</f>
        <v>11118</v>
      </c>
      <c r="C7" s="99">
        <f>'7'!K9</f>
        <v>10846</v>
      </c>
      <c r="D7" s="100">
        <f>ROUND(C7/B7*100,1)</f>
        <v>97.6</v>
      </c>
      <c r="E7" s="97">
        <f>C7-B7</f>
        <v>-272</v>
      </c>
      <c r="F7" s="76">
        <f>B7-B8</f>
        <v>4320</v>
      </c>
      <c r="G7" s="76">
        <f>C7-C8</f>
        <v>4571</v>
      </c>
      <c r="H7" s="68"/>
      <c r="I7" s="68"/>
      <c r="J7" s="68"/>
    </row>
    <row r="8" spans="1:10" s="67" customFormat="1" ht="28.5" customHeight="1" x14ac:dyDescent="0.2">
      <c r="A8" s="98" t="s">
        <v>157</v>
      </c>
      <c r="B8" s="99">
        <f>'7'!N9</f>
        <v>6798</v>
      </c>
      <c r="C8" s="99">
        <f>'7'!O9</f>
        <v>6275</v>
      </c>
      <c r="D8" s="100">
        <f>ROUND(C8/B8*100,1)</f>
        <v>92.3</v>
      </c>
      <c r="E8" s="97">
        <f>C8-B8</f>
        <v>-523</v>
      </c>
      <c r="F8" s="77"/>
      <c r="G8" s="78"/>
      <c r="H8" s="68"/>
      <c r="I8" s="68"/>
      <c r="J8" s="68"/>
    </row>
    <row r="9" spans="1:10" s="68" customFormat="1" ht="39.75" customHeight="1" x14ac:dyDescent="0.2">
      <c r="A9" s="98" t="s">
        <v>158</v>
      </c>
      <c r="B9" s="189">
        <f>B8/'6'!B7*100</f>
        <v>61.144090663788454</v>
      </c>
      <c r="C9" s="189">
        <f>C8/'6'!C7*100</f>
        <v>57.855430573483311</v>
      </c>
      <c r="D9" s="245" t="s">
        <v>143</v>
      </c>
      <c r="E9" s="245"/>
      <c r="F9" s="77"/>
      <c r="G9" s="78"/>
      <c r="I9" s="143"/>
    </row>
    <row r="10" spans="1:10" s="67" customFormat="1" ht="42" customHeight="1" x14ac:dyDescent="0.2">
      <c r="A10" s="190" t="s">
        <v>159</v>
      </c>
      <c r="B10" s="99">
        <v>4056</v>
      </c>
      <c r="C10" s="99">
        <v>4264</v>
      </c>
      <c r="D10" s="100">
        <f>ROUND(C10/B10*100,1)</f>
        <v>105.1</v>
      </c>
      <c r="E10" s="103">
        <f>C10-B10</f>
        <v>208</v>
      </c>
      <c r="F10" s="68"/>
      <c r="G10" s="68"/>
      <c r="H10" s="68"/>
      <c r="I10" s="68"/>
      <c r="J10" s="68"/>
    </row>
    <row r="11" spans="1:10" s="186" customFormat="1" ht="43.5" customHeight="1" x14ac:dyDescent="0.2">
      <c r="A11" s="191" t="s">
        <v>160</v>
      </c>
      <c r="B11" s="184">
        <v>19</v>
      </c>
      <c r="C11" s="184">
        <v>20</v>
      </c>
      <c r="D11" s="185">
        <f>ROUND(C11/B11*100,1)</f>
        <v>105.3</v>
      </c>
      <c r="E11" s="101">
        <f>C11-B11</f>
        <v>1</v>
      </c>
    </row>
    <row r="12" spans="1:10" s="186" customFormat="1" ht="43.5" customHeight="1" x14ac:dyDescent="0.2">
      <c r="A12" s="187" t="s">
        <v>161</v>
      </c>
      <c r="B12" s="188">
        <v>200</v>
      </c>
      <c r="C12" s="188">
        <v>209</v>
      </c>
      <c r="D12" s="185">
        <f>ROUND(C12/B12*100,1)</f>
        <v>104.5</v>
      </c>
      <c r="E12" s="101">
        <f>C12-B12</f>
        <v>9</v>
      </c>
    </row>
    <row r="13" spans="1:10" s="197" customFormat="1" ht="21.75" customHeight="1" x14ac:dyDescent="0.25">
      <c r="A13" s="193" t="s">
        <v>162</v>
      </c>
      <c r="B13" s="196">
        <v>25.6</v>
      </c>
      <c r="C13" s="196">
        <v>27</v>
      </c>
      <c r="D13" s="255" t="s">
        <v>178</v>
      </c>
      <c r="E13" s="255"/>
    </row>
    <row r="14" spans="1:10" s="67" customFormat="1" ht="29.25" customHeight="1" x14ac:dyDescent="0.2">
      <c r="A14" s="98" t="s">
        <v>163</v>
      </c>
      <c r="B14" s="99">
        <f>'7'!U9</f>
        <v>785</v>
      </c>
      <c r="C14" s="99">
        <f>'7'!V9</f>
        <v>1716</v>
      </c>
      <c r="D14" s="100">
        <f t="shared" ref="D14:D29" si="0">ROUND(C14/B14*100,1)</f>
        <v>218.6</v>
      </c>
      <c r="E14" s="97">
        <f>C14-B14</f>
        <v>931</v>
      </c>
      <c r="F14" s="68"/>
      <c r="G14" s="68"/>
      <c r="H14" s="68"/>
      <c r="I14" s="68"/>
      <c r="J14" s="68"/>
    </row>
    <row r="15" spans="1:10" s="195" customFormat="1" ht="30.75" customHeight="1" x14ac:dyDescent="0.2">
      <c r="A15" s="193" t="s">
        <v>164</v>
      </c>
      <c r="B15" s="194">
        <v>95.934959349593498</v>
      </c>
      <c r="C15" s="194">
        <v>95.409836065573771</v>
      </c>
      <c r="D15" s="255" t="s">
        <v>179</v>
      </c>
      <c r="E15" s="255"/>
    </row>
    <row r="16" spans="1:10" s="68" customFormat="1" ht="24.75" customHeight="1" x14ac:dyDescent="0.2">
      <c r="A16" s="98" t="s">
        <v>165</v>
      </c>
      <c r="B16" s="99">
        <v>7</v>
      </c>
      <c r="C16" s="99">
        <v>485</v>
      </c>
      <c r="D16" s="100">
        <f t="shared" si="0"/>
        <v>6928.6</v>
      </c>
      <c r="E16" s="97">
        <f>C16-B16</f>
        <v>478</v>
      </c>
    </row>
    <row r="17" spans="1:10" s="197" customFormat="1" ht="37.5" customHeight="1" x14ac:dyDescent="0.25">
      <c r="A17" s="193" t="s">
        <v>166</v>
      </c>
      <c r="B17" s="196">
        <v>100</v>
      </c>
      <c r="C17" s="196">
        <v>97.7</v>
      </c>
      <c r="D17" s="255" t="s">
        <v>180</v>
      </c>
      <c r="E17" s="255"/>
    </row>
    <row r="18" spans="1:10" s="68" customFormat="1" ht="30" customHeight="1" x14ac:dyDescent="0.2">
      <c r="A18" s="98" t="s">
        <v>167</v>
      </c>
      <c r="B18" s="99">
        <v>21</v>
      </c>
      <c r="C18" s="99">
        <v>73</v>
      </c>
      <c r="D18" s="100">
        <f t="shared" si="0"/>
        <v>347.6</v>
      </c>
      <c r="E18" s="97">
        <f t="shared" ref="E18:E29" si="1">C18-B18</f>
        <v>52</v>
      </c>
    </row>
    <row r="19" spans="1:10" s="67" customFormat="1" ht="40.5" customHeight="1" x14ac:dyDescent="0.2">
      <c r="A19" s="98" t="s">
        <v>168</v>
      </c>
      <c r="B19" s="99">
        <f>'7'!AK9</f>
        <v>1368</v>
      </c>
      <c r="C19" s="99">
        <f>'7'!AL9</f>
        <v>1784</v>
      </c>
      <c r="D19" s="100">
        <f t="shared" si="0"/>
        <v>130.4</v>
      </c>
      <c r="E19" s="97">
        <f t="shared" si="1"/>
        <v>416</v>
      </c>
      <c r="F19" s="68"/>
      <c r="G19" s="68"/>
      <c r="H19" s="68"/>
      <c r="I19" s="68"/>
      <c r="J19" s="68"/>
    </row>
    <row r="20" spans="1:10" s="202" customFormat="1" ht="24.75" customHeight="1" x14ac:dyDescent="0.2">
      <c r="A20" s="198" t="s">
        <v>169</v>
      </c>
      <c r="B20" s="199">
        <v>1303</v>
      </c>
      <c r="C20" s="199">
        <v>1516</v>
      </c>
      <c r="D20" s="200">
        <f t="shared" ref="D20" si="2">ROUND(C20/B20*100,1)</f>
        <v>116.3</v>
      </c>
      <c r="E20" s="201">
        <f t="shared" ref="E20" si="3">C20-B20</f>
        <v>213</v>
      </c>
    </row>
    <row r="21" spans="1:10" s="68" customFormat="1" ht="40.5" customHeight="1" x14ac:dyDescent="0.2">
      <c r="A21" s="98" t="s">
        <v>170</v>
      </c>
      <c r="B21" s="99">
        <f>'7'!Y9</f>
        <v>44552</v>
      </c>
      <c r="C21" s="99">
        <f>'7'!Z9</f>
        <v>46247</v>
      </c>
      <c r="D21" s="100">
        <f t="shared" si="0"/>
        <v>103.8</v>
      </c>
      <c r="E21" s="97">
        <f t="shared" si="1"/>
        <v>1695</v>
      </c>
    </row>
    <row r="22" spans="1:10" s="202" customFormat="1" ht="22.5" customHeight="1" x14ac:dyDescent="0.2">
      <c r="A22" s="198" t="s">
        <v>169</v>
      </c>
      <c r="B22" s="199">
        <v>16435</v>
      </c>
      <c r="C22" s="199">
        <v>16374</v>
      </c>
      <c r="D22" s="200">
        <f>C22/B22*100</f>
        <v>99.628840888348037</v>
      </c>
      <c r="E22" s="201">
        <f>C22-B22</f>
        <v>-61</v>
      </c>
    </row>
    <row r="23" spans="1:10" s="68" customFormat="1" ht="25.5" customHeight="1" x14ac:dyDescent="0.2">
      <c r="A23" s="98" t="s">
        <v>151</v>
      </c>
      <c r="B23" s="99">
        <v>14776</v>
      </c>
      <c r="C23" s="99">
        <v>15134</v>
      </c>
      <c r="D23" s="100">
        <f t="shared" si="0"/>
        <v>102.4</v>
      </c>
      <c r="E23" s="97">
        <f t="shared" si="1"/>
        <v>358</v>
      </c>
    </row>
    <row r="24" spans="1:10" s="68" customFormat="1" ht="25.5" customHeight="1" x14ac:dyDescent="0.2">
      <c r="A24" s="98" t="s">
        <v>185</v>
      </c>
      <c r="B24" s="99">
        <v>997</v>
      </c>
      <c r="C24" s="99">
        <v>810</v>
      </c>
      <c r="D24" s="100">
        <f>C24/B24*100</f>
        <v>81.243731193580743</v>
      </c>
      <c r="E24" s="97">
        <f>C24-B24</f>
        <v>-187</v>
      </c>
    </row>
    <row r="25" spans="1:10" s="202" customFormat="1" ht="25.5" customHeight="1" x14ac:dyDescent="0.2">
      <c r="A25" s="198" t="s">
        <v>171</v>
      </c>
      <c r="B25" s="194">
        <v>5.9</v>
      </c>
      <c r="C25" s="194">
        <v>4.7903483352061027</v>
      </c>
      <c r="D25" s="255" t="s">
        <v>181</v>
      </c>
      <c r="E25" s="255"/>
    </row>
    <row r="26" spans="1:10" s="202" customFormat="1" ht="42" customHeight="1" x14ac:dyDescent="0.2">
      <c r="A26" s="198" t="s">
        <v>172</v>
      </c>
      <c r="B26" s="194">
        <v>23.6397080638462</v>
      </c>
      <c r="C26" s="194">
        <v>21.4</v>
      </c>
      <c r="D26" s="255" t="s">
        <v>182</v>
      </c>
      <c r="E26" s="255"/>
    </row>
    <row r="27" spans="1:10" s="67" customFormat="1" ht="37.5" customHeight="1" x14ac:dyDescent="0.2">
      <c r="A27" s="98" t="s">
        <v>173</v>
      </c>
      <c r="B27" s="99">
        <f>'7'!AO9</f>
        <v>4487</v>
      </c>
      <c r="C27" s="99">
        <f>'7'!AP9</f>
        <v>4330</v>
      </c>
      <c r="D27" s="100">
        <f t="shared" si="0"/>
        <v>96.5</v>
      </c>
      <c r="E27" s="97">
        <f t="shared" si="1"/>
        <v>-157</v>
      </c>
      <c r="F27" s="79"/>
      <c r="G27" s="68"/>
      <c r="H27" s="68"/>
      <c r="I27" s="68"/>
      <c r="J27" s="68"/>
    </row>
    <row r="28" spans="1:10" s="67" customFormat="1" ht="28.5" customHeight="1" x14ac:dyDescent="0.2">
      <c r="A28" s="98" t="s">
        <v>174</v>
      </c>
      <c r="B28" s="167">
        <f>'7'!AS9</f>
        <v>20866</v>
      </c>
      <c r="C28" s="167">
        <f>'7'!AT9</f>
        <v>20675</v>
      </c>
      <c r="D28" s="100">
        <f t="shared" si="0"/>
        <v>99.1</v>
      </c>
      <c r="E28" s="97">
        <f t="shared" si="1"/>
        <v>-191</v>
      </c>
      <c r="F28" s="79"/>
      <c r="G28" s="68"/>
      <c r="H28" s="68"/>
      <c r="I28" s="68"/>
      <c r="J28" s="68"/>
    </row>
    <row r="29" spans="1:10" s="68" customFormat="1" ht="24" customHeight="1" x14ac:dyDescent="0.2">
      <c r="A29" s="187" t="s">
        <v>175</v>
      </c>
      <c r="B29" s="188">
        <v>19826</v>
      </c>
      <c r="C29" s="188">
        <v>19463</v>
      </c>
      <c r="D29" s="192">
        <f t="shared" si="0"/>
        <v>98.2</v>
      </c>
      <c r="E29" s="101">
        <f t="shared" si="1"/>
        <v>-363</v>
      </c>
      <c r="F29" s="79"/>
    </row>
    <row r="30" spans="1:10" s="195" customFormat="1" ht="24" customHeight="1" x14ac:dyDescent="0.2">
      <c r="A30" s="198" t="s">
        <v>176</v>
      </c>
      <c r="B30" s="199">
        <v>10741</v>
      </c>
      <c r="C30" s="199">
        <v>10473</v>
      </c>
      <c r="D30" s="211">
        <f t="shared" ref="D30" si="4">ROUND(C30/B30*100,1)</f>
        <v>97.5</v>
      </c>
      <c r="E30" s="212">
        <f t="shared" ref="E30" si="5">C30-B30</f>
        <v>-268</v>
      </c>
      <c r="F30" s="213"/>
    </row>
    <row r="31" spans="1:10" s="210" customFormat="1" ht="24" customHeight="1" x14ac:dyDescent="0.25">
      <c r="A31" s="193" t="s">
        <v>177</v>
      </c>
      <c r="B31" s="196">
        <v>51.5</v>
      </c>
      <c r="C31" s="196">
        <v>50.7</v>
      </c>
      <c r="D31" s="255" t="s">
        <v>183</v>
      </c>
      <c r="E31" s="255"/>
      <c r="F31" s="209"/>
    </row>
    <row r="32" spans="1:10" s="67" customFormat="1" ht="9" customHeight="1" x14ac:dyDescent="0.2">
      <c r="A32" s="246" t="s">
        <v>91</v>
      </c>
      <c r="B32" s="247"/>
      <c r="C32" s="247"/>
      <c r="D32" s="247"/>
      <c r="E32" s="248"/>
      <c r="F32" s="68"/>
      <c r="G32" s="68"/>
      <c r="H32" s="68"/>
      <c r="I32" s="68"/>
      <c r="J32" s="68"/>
    </row>
    <row r="33" spans="1:10" s="67" customFormat="1" ht="12" customHeight="1" x14ac:dyDescent="0.2">
      <c r="A33" s="249"/>
      <c r="B33" s="250"/>
      <c r="C33" s="250"/>
      <c r="D33" s="250"/>
      <c r="E33" s="251"/>
      <c r="F33" s="68"/>
      <c r="G33" s="68"/>
      <c r="H33" s="68"/>
      <c r="I33" s="68"/>
      <c r="J33" s="68"/>
    </row>
    <row r="34" spans="1:10" s="67" customFormat="1" ht="15.75" customHeight="1" x14ac:dyDescent="0.2">
      <c r="A34" s="252" t="s">
        <v>0</v>
      </c>
      <c r="B34" s="252" t="s">
        <v>145</v>
      </c>
      <c r="C34" s="252" t="s">
        <v>146</v>
      </c>
      <c r="D34" s="253" t="s">
        <v>1</v>
      </c>
      <c r="E34" s="254"/>
      <c r="F34" s="68"/>
      <c r="G34" s="68"/>
      <c r="H34" s="68"/>
      <c r="I34" s="68"/>
      <c r="J34" s="68"/>
    </row>
    <row r="35" spans="1:10" s="67" customFormat="1" ht="39.75" customHeight="1" x14ac:dyDescent="0.2">
      <c r="A35" s="252"/>
      <c r="B35" s="252"/>
      <c r="C35" s="252"/>
      <c r="D35" s="102" t="s">
        <v>2</v>
      </c>
      <c r="E35" s="179" t="s">
        <v>96</v>
      </c>
      <c r="F35" s="68"/>
      <c r="G35" s="68"/>
      <c r="H35" s="68"/>
      <c r="I35" s="68"/>
      <c r="J35" s="68"/>
    </row>
    <row r="36" spans="1:10" s="67" customFormat="1" ht="24" customHeight="1" x14ac:dyDescent="0.2">
      <c r="A36" s="98" t="s">
        <v>150</v>
      </c>
      <c r="B36" s="99">
        <f>'7'!AW9</f>
        <v>8549</v>
      </c>
      <c r="C36" s="99">
        <f>'7'!AX9</f>
        <v>8717</v>
      </c>
      <c r="D36" s="100">
        <f t="shared" ref="D36:D41" si="6">ROUND(C36/B36*100,1)</f>
        <v>102</v>
      </c>
      <c r="E36" s="103">
        <f t="shared" ref="E36:E41" si="7">C36-B36</f>
        <v>168</v>
      </c>
      <c r="F36" s="68"/>
      <c r="G36" s="68"/>
      <c r="H36" s="68"/>
      <c r="I36" s="68"/>
      <c r="J36" s="68"/>
    </row>
    <row r="37" spans="1:10" s="67" customFormat="1" ht="24" customHeight="1" x14ac:dyDescent="0.2">
      <c r="A37" s="98" t="s">
        <v>151</v>
      </c>
      <c r="B37" s="99">
        <f>'7'!BA9</f>
        <v>7238</v>
      </c>
      <c r="C37" s="99">
        <f>'7'!BB9</f>
        <v>7508</v>
      </c>
      <c r="D37" s="100">
        <f t="shared" si="6"/>
        <v>103.7</v>
      </c>
      <c r="E37" s="97">
        <f t="shared" si="7"/>
        <v>270</v>
      </c>
      <c r="F37" s="68"/>
      <c r="G37" s="68"/>
      <c r="H37" s="68"/>
      <c r="I37" s="68"/>
      <c r="J37" s="68"/>
    </row>
    <row r="38" spans="1:10" s="68" customFormat="1" ht="37.5" customHeight="1" x14ac:dyDescent="0.2">
      <c r="A38" s="98" t="s">
        <v>152</v>
      </c>
      <c r="B38" s="99">
        <f>'7'!BE9</f>
        <v>2146</v>
      </c>
      <c r="C38" s="99">
        <f>'7'!BF9</f>
        <v>2835.1</v>
      </c>
      <c r="D38" s="100">
        <f t="shared" si="6"/>
        <v>132.1</v>
      </c>
      <c r="E38" s="106">
        <f t="shared" si="7"/>
        <v>689.09999999999991</v>
      </c>
      <c r="F38" s="79"/>
    </row>
    <row r="39" spans="1:10" s="68" customFormat="1" ht="26.25" customHeight="1" x14ac:dyDescent="0.2">
      <c r="A39" s="104" t="s">
        <v>153</v>
      </c>
      <c r="B39" s="156">
        <f>'7'!BH9</f>
        <v>2839</v>
      </c>
      <c r="C39" s="156">
        <f>'7'!BI9</f>
        <v>2405</v>
      </c>
      <c r="D39" s="100">
        <f t="shared" si="6"/>
        <v>84.7</v>
      </c>
      <c r="E39" s="105">
        <f t="shared" si="7"/>
        <v>-434</v>
      </c>
      <c r="J39" s="75"/>
    </row>
    <row r="40" spans="1:10" s="68" customFormat="1" ht="36" customHeight="1" x14ac:dyDescent="0.2">
      <c r="A40" s="104" t="s">
        <v>149</v>
      </c>
      <c r="B40" s="156" t="s">
        <v>135</v>
      </c>
      <c r="C40" s="156">
        <f>'7'!BL9</f>
        <v>409</v>
      </c>
      <c r="D40" s="100" t="s">
        <v>135</v>
      </c>
      <c r="E40" s="105" t="s">
        <v>135</v>
      </c>
      <c r="J40" s="75"/>
    </row>
    <row r="41" spans="1:10" s="68" customFormat="1" ht="27" customHeight="1" x14ac:dyDescent="0.2">
      <c r="A41" s="108" t="s">
        <v>98</v>
      </c>
      <c r="B41" s="156">
        <f>'7'!BM9</f>
        <v>4903</v>
      </c>
      <c r="C41" s="156">
        <f>'7'!BN9</f>
        <v>5589.3</v>
      </c>
      <c r="D41" s="107">
        <f t="shared" si="6"/>
        <v>114</v>
      </c>
      <c r="E41" s="99">
        <f t="shared" si="7"/>
        <v>686.30000000000018</v>
      </c>
      <c r="J41" s="75"/>
    </row>
    <row r="42" spans="1:10" s="67" customFormat="1" ht="27" customHeight="1" x14ac:dyDescent="0.2">
      <c r="A42" s="98" t="s">
        <v>154</v>
      </c>
      <c r="B42" s="99">
        <v>3</v>
      </c>
      <c r="C42" s="99">
        <v>4</v>
      </c>
      <c r="D42" s="243">
        <f>C42-B42</f>
        <v>1</v>
      </c>
      <c r="E42" s="244"/>
      <c r="F42" s="68"/>
      <c r="G42" s="68"/>
      <c r="H42" s="68"/>
      <c r="I42" s="68"/>
      <c r="J42" s="68"/>
    </row>
    <row r="43" spans="1:10" ht="18" customHeight="1" x14ac:dyDescent="0.2">
      <c r="A43" s="214"/>
      <c r="B43" s="214"/>
      <c r="C43" s="214"/>
      <c r="D43" s="214"/>
      <c r="E43" s="214"/>
    </row>
    <row r="44" spans="1:10" ht="18.75" x14ac:dyDescent="0.3">
      <c r="B44" s="127"/>
    </row>
  </sheetData>
  <mergeCells count="20">
    <mergeCell ref="G2:J2"/>
    <mergeCell ref="A3:A4"/>
    <mergeCell ref="B3:B4"/>
    <mergeCell ref="C3:C4"/>
    <mergeCell ref="D3:E3"/>
    <mergeCell ref="A2:E2"/>
    <mergeCell ref="A1:E1"/>
    <mergeCell ref="D42:E42"/>
    <mergeCell ref="D9:E9"/>
    <mergeCell ref="A32:E33"/>
    <mergeCell ref="A34:A35"/>
    <mergeCell ref="B34:B35"/>
    <mergeCell ref="C34:C35"/>
    <mergeCell ref="D34:E34"/>
    <mergeCell ref="D13:E13"/>
    <mergeCell ref="D15:E15"/>
    <mergeCell ref="D17:E17"/>
    <mergeCell ref="D25:E25"/>
    <mergeCell ref="D26:E26"/>
    <mergeCell ref="D31:E31"/>
  </mergeCells>
  <printOptions horizontalCentered="1"/>
  <pageMargins left="0.19685039370078741" right="0" top="0.39370078740157483" bottom="0" header="0" footer="0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P137"/>
  <sheetViews>
    <sheetView tabSelected="1" topLeftCell="A7" zoomScaleNormal="100" zoomScaleSheetLayoutView="78" workbookViewId="0">
      <selection activeCell="B26" sqref="B26"/>
    </sheetView>
  </sheetViews>
  <sheetFormatPr defaultRowHeight="12.75" x14ac:dyDescent="0.2"/>
  <cols>
    <col min="1" max="1" width="24.5703125" style="71" customWidth="1"/>
    <col min="2" max="3" width="8.85546875" style="71" customWidth="1"/>
    <col min="4" max="4" width="6" style="71" customWidth="1"/>
    <col min="5" max="5" width="8.140625" style="71" customWidth="1"/>
    <col min="6" max="6" width="8.85546875" style="71" customWidth="1"/>
    <col min="7" max="7" width="8.28515625" style="71" customWidth="1"/>
    <col min="8" max="8" width="7" style="71" customWidth="1"/>
    <col min="9" max="9" width="8.140625" style="71" customWidth="1"/>
    <col min="10" max="10" width="8.7109375" style="71" customWidth="1"/>
    <col min="11" max="11" width="8.85546875" style="71" customWidth="1"/>
    <col min="12" max="12" width="7.42578125" style="71" customWidth="1"/>
    <col min="13" max="13" width="7" style="71" customWidth="1"/>
    <col min="14" max="14" width="8.28515625" style="71" customWidth="1"/>
    <col min="15" max="15" width="8" style="71" customWidth="1"/>
    <col min="16" max="16" width="7.42578125" style="71" customWidth="1"/>
    <col min="17" max="17" width="6.140625" style="71" customWidth="1"/>
    <col min="18" max="19" width="7" style="71" customWidth="1"/>
    <col min="20" max="20" width="7.140625" style="71" customWidth="1"/>
    <col min="21" max="21" width="7.85546875" style="71" customWidth="1"/>
    <col min="22" max="22" width="7.5703125" style="71" customWidth="1"/>
    <col min="23" max="24" width="7.85546875" style="71" customWidth="1"/>
    <col min="25" max="25" width="10.28515625" style="71" customWidth="1"/>
    <col min="26" max="26" width="10" style="71" customWidth="1"/>
    <col min="27" max="27" width="6.42578125" style="71" customWidth="1"/>
    <col min="28" max="28" width="8.42578125" style="71" customWidth="1"/>
    <col min="29" max="29" width="8.5703125" style="71" customWidth="1"/>
    <col min="30" max="30" width="8.7109375" style="71" customWidth="1"/>
    <col min="31" max="31" width="6.28515625" style="71" customWidth="1"/>
    <col min="32" max="33" width="8.28515625" style="71" customWidth="1"/>
    <col min="34" max="34" width="8.7109375" style="71" customWidth="1"/>
    <col min="35" max="35" width="6.7109375" style="71" customWidth="1"/>
    <col min="36" max="36" width="8.42578125" style="71" customWidth="1"/>
    <col min="37" max="37" width="8" style="71" customWidth="1"/>
    <col min="38" max="38" width="8.42578125" style="71" customWidth="1"/>
    <col min="39" max="39" width="9.140625" style="71" customWidth="1"/>
    <col min="40" max="40" width="6.85546875" style="71" customWidth="1"/>
    <col min="41" max="44" width="7.140625" style="71" customWidth="1"/>
    <col min="45" max="45" width="8.7109375" style="71" customWidth="1"/>
    <col min="46" max="46" width="8.28515625" style="71" customWidth="1"/>
    <col min="47" max="47" width="6.7109375" style="71" customWidth="1"/>
    <col min="48" max="48" width="7.42578125" style="71" customWidth="1"/>
    <col min="49" max="49" width="8.42578125" style="71" customWidth="1"/>
    <col min="50" max="50" width="9" style="71" customWidth="1"/>
    <col min="51" max="51" width="6" style="71" customWidth="1"/>
    <col min="52" max="52" width="8" style="71" customWidth="1"/>
    <col min="53" max="53" width="8.7109375" style="71" customWidth="1"/>
    <col min="54" max="54" width="9" style="71" customWidth="1"/>
    <col min="55" max="55" width="6.42578125" style="71" customWidth="1"/>
    <col min="56" max="56" width="7.85546875" style="71" customWidth="1"/>
    <col min="57" max="58" width="7.140625" style="71" customWidth="1"/>
    <col min="59" max="59" width="7.140625" style="204" customWidth="1"/>
    <col min="60" max="63" width="9.140625" style="71"/>
    <col min="64" max="64" width="9.140625" style="142"/>
    <col min="65" max="66" width="10.7109375" style="71" customWidth="1"/>
    <col min="67" max="67" width="8.42578125" style="71" customWidth="1"/>
    <col min="68" max="68" width="8.5703125" style="71" customWidth="1"/>
    <col min="69" max="16384" width="9.140625" style="1"/>
  </cols>
  <sheetData>
    <row r="1" spans="1:68" s="71" customFormat="1" ht="21.75" customHeight="1" x14ac:dyDescent="0.35">
      <c r="A1" s="294" t="s">
        <v>123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1"/>
      <c r="AP1" s="151"/>
      <c r="AQ1" s="151"/>
      <c r="AR1" s="151"/>
      <c r="AS1" s="151"/>
      <c r="AT1" s="151"/>
      <c r="AU1" s="151"/>
      <c r="AW1" s="152"/>
      <c r="AY1" s="152"/>
      <c r="AZ1" s="152"/>
      <c r="BB1" s="153"/>
      <c r="BG1" s="203"/>
      <c r="BL1" s="142"/>
    </row>
    <row r="2" spans="1:68" s="71" customFormat="1" ht="21.75" customHeight="1" x14ac:dyDescent="0.35">
      <c r="A2" s="295" t="s">
        <v>139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3"/>
      <c r="AP2" s="155"/>
      <c r="AQ2" s="153" t="s">
        <v>4</v>
      </c>
      <c r="AR2" s="155"/>
      <c r="AS2" s="155"/>
      <c r="AU2" s="155"/>
      <c r="AV2" s="155"/>
      <c r="AW2" s="69"/>
      <c r="AX2" s="69"/>
      <c r="AY2" s="69"/>
      <c r="AZ2" s="69"/>
      <c r="BA2" s="69"/>
      <c r="BB2" s="153"/>
      <c r="BE2" s="153"/>
      <c r="BG2" s="204"/>
      <c r="BL2" s="142"/>
    </row>
    <row r="3" spans="1:68" ht="17.25" customHeight="1" x14ac:dyDescent="0.2">
      <c r="A3" s="296" t="s">
        <v>116</v>
      </c>
      <c r="B3" s="279" t="s">
        <v>133</v>
      </c>
      <c r="C3" s="279"/>
      <c r="D3" s="279"/>
      <c r="E3" s="279"/>
      <c r="F3" s="273" t="s">
        <v>147</v>
      </c>
      <c r="G3" s="300"/>
      <c r="H3" s="300"/>
      <c r="I3" s="275"/>
      <c r="J3" s="273" t="s">
        <v>5</v>
      </c>
      <c r="K3" s="274"/>
      <c r="L3" s="274"/>
      <c r="M3" s="283"/>
      <c r="N3" s="273" t="s">
        <v>86</v>
      </c>
      <c r="O3" s="274"/>
      <c r="P3" s="274"/>
      <c r="Q3" s="283"/>
      <c r="R3" s="273" t="s">
        <v>131</v>
      </c>
      <c r="S3" s="274"/>
      <c r="T3" s="283"/>
      <c r="U3" s="273" t="s">
        <v>6</v>
      </c>
      <c r="V3" s="274"/>
      <c r="W3" s="274"/>
      <c r="X3" s="283"/>
      <c r="Y3" s="273" t="s">
        <v>137</v>
      </c>
      <c r="Z3" s="274"/>
      <c r="AA3" s="274"/>
      <c r="AB3" s="283"/>
      <c r="AC3" s="280" t="s">
        <v>87</v>
      </c>
      <c r="AD3" s="281"/>
      <c r="AE3" s="281"/>
      <c r="AF3" s="281"/>
      <c r="AG3" s="281"/>
      <c r="AH3" s="281"/>
      <c r="AI3" s="281"/>
      <c r="AJ3" s="282"/>
      <c r="AK3" s="273" t="s">
        <v>7</v>
      </c>
      <c r="AL3" s="274"/>
      <c r="AM3" s="274"/>
      <c r="AN3" s="283"/>
      <c r="AO3" s="288" t="s">
        <v>8</v>
      </c>
      <c r="AP3" s="288"/>
      <c r="AQ3" s="288"/>
      <c r="AR3" s="288"/>
      <c r="AS3" s="279" t="s">
        <v>9</v>
      </c>
      <c r="AT3" s="279"/>
      <c r="AU3" s="279"/>
      <c r="AV3" s="279"/>
      <c r="AW3" s="273" t="s">
        <v>10</v>
      </c>
      <c r="AX3" s="274"/>
      <c r="AY3" s="274"/>
      <c r="AZ3" s="283"/>
      <c r="BA3" s="279" t="s">
        <v>11</v>
      </c>
      <c r="BB3" s="279"/>
      <c r="BC3" s="279"/>
      <c r="BD3" s="279"/>
      <c r="BE3" s="258" t="s">
        <v>144</v>
      </c>
      <c r="BF3" s="259"/>
      <c r="BG3" s="260"/>
      <c r="BH3" s="273" t="s">
        <v>97</v>
      </c>
      <c r="BI3" s="274"/>
      <c r="BJ3" s="274"/>
      <c r="BK3" s="274"/>
      <c r="BL3" s="275"/>
      <c r="BM3" s="279" t="s">
        <v>98</v>
      </c>
      <c r="BN3" s="279"/>
      <c r="BO3" s="279"/>
      <c r="BP3" s="279"/>
    </row>
    <row r="4" spans="1:68" ht="38.25" customHeight="1" x14ac:dyDescent="0.2">
      <c r="A4" s="297"/>
      <c r="B4" s="279"/>
      <c r="C4" s="279"/>
      <c r="D4" s="279"/>
      <c r="E4" s="279"/>
      <c r="F4" s="285" t="s">
        <v>148</v>
      </c>
      <c r="G4" s="301"/>
      <c r="H4" s="301"/>
      <c r="I4" s="302"/>
      <c r="J4" s="285"/>
      <c r="K4" s="286"/>
      <c r="L4" s="286"/>
      <c r="M4" s="287"/>
      <c r="N4" s="285"/>
      <c r="O4" s="286"/>
      <c r="P4" s="286"/>
      <c r="Q4" s="287"/>
      <c r="R4" s="285"/>
      <c r="S4" s="286"/>
      <c r="T4" s="287"/>
      <c r="U4" s="285"/>
      <c r="V4" s="286"/>
      <c r="W4" s="286"/>
      <c r="X4" s="287"/>
      <c r="Y4" s="285"/>
      <c r="Z4" s="286"/>
      <c r="AA4" s="286"/>
      <c r="AB4" s="287"/>
      <c r="AC4" s="282" t="s">
        <v>138</v>
      </c>
      <c r="AD4" s="279"/>
      <c r="AE4" s="279"/>
      <c r="AF4" s="279"/>
      <c r="AG4" s="273" t="s">
        <v>88</v>
      </c>
      <c r="AH4" s="274"/>
      <c r="AI4" s="274"/>
      <c r="AJ4" s="283"/>
      <c r="AK4" s="285"/>
      <c r="AL4" s="286"/>
      <c r="AM4" s="286"/>
      <c r="AN4" s="287"/>
      <c r="AO4" s="288"/>
      <c r="AP4" s="288"/>
      <c r="AQ4" s="288"/>
      <c r="AR4" s="288"/>
      <c r="AS4" s="279"/>
      <c r="AT4" s="279"/>
      <c r="AU4" s="279"/>
      <c r="AV4" s="279"/>
      <c r="AW4" s="285"/>
      <c r="AX4" s="286"/>
      <c r="AY4" s="286"/>
      <c r="AZ4" s="287"/>
      <c r="BA4" s="279"/>
      <c r="BB4" s="279"/>
      <c r="BC4" s="279"/>
      <c r="BD4" s="279"/>
      <c r="BE4" s="261"/>
      <c r="BF4" s="262"/>
      <c r="BG4" s="263"/>
      <c r="BH4" s="276"/>
      <c r="BI4" s="277"/>
      <c r="BJ4" s="277"/>
      <c r="BK4" s="277"/>
      <c r="BL4" s="278"/>
      <c r="BM4" s="279"/>
      <c r="BN4" s="279"/>
      <c r="BO4" s="279"/>
      <c r="BP4" s="279"/>
    </row>
    <row r="5" spans="1:68" ht="33" customHeight="1" x14ac:dyDescent="0.2">
      <c r="A5" s="297"/>
      <c r="B5" s="299"/>
      <c r="C5" s="299"/>
      <c r="D5" s="299"/>
      <c r="E5" s="299"/>
      <c r="F5" s="303"/>
      <c r="G5" s="304"/>
      <c r="H5" s="304"/>
      <c r="I5" s="278"/>
      <c r="J5" s="276"/>
      <c r="K5" s="277"/>
      <c r="L5" s="277"/>
      <c r="M5" s="284"/>
      <c r="N5" s="276"/>
      <c r="O5" s="277"/>
      <c r="P5" s="277"/>
      <c r="Q5" s="284"/>
      <c r="R5" s="276"/>
      <c r="S5" s="277"/>
      <c r="T5" s="284"/>
      <c r="U5" s="276"/>
      <c r="V5" s="277"/>
      <c r="W5" s="277"/>
      <c r="X5" s="284"/>
      <c r="Y5" s="276"/>
      <c r="Z5" s="277"/>
      <c r="AA5" s="277"/>
      <c r="AB5" s="284"/>
      <c r="AC5" s="282"/>
      <c r="AD5" s="279"/>
      <c r="AE5" s="279"/>
      <c r="AF5" s="279"/>
      <c r="AG5" s="276"/>
      <c r="AH5" s="277"/>
      <c r="AI5" s="277"/>
      <c r="AJ5" s="284"/>
      <c r="AK5" s="276"/>
      <c r="AL5" s="277"/>
      <c r="AM5" s="277"/>
      <c r="AN5" s="284"/>
      <c r="AO5" s="288"/>
      <c r="AP5" s="288"/>
      <c r="AQ5" s="288"/>
      <c r="AR5" s="288"/>
      <c r="AS5" s="279"/>
      <c r="AT5" s="279"/>
      <c r="AU5" s="279"/>
      <c r="AV5" s="279"/>
      <c r="AW5" s="276"/>
      <c r="AX5" s="277"/>
      <c r="AY5" s="277"/>
      <c r="AZ5" s="284"/>
      <c r="BA5" s="279"/>
      <c r="BB5" s="279"/>
      <c r="BC5" s="279"/>
      <c r="BD5" s="279"/>
      <c r="BE5" s="264"/>
      <c r="BF5" s="265"/>
      <c r="BG5" s="266"/>
      <c r="BH5" s="280" t="s">
        <v>99</v>
      </c>
      <c r="BI5" s="281"/>
      <c r="BJ5" s="281"/>
      <c r="BK5" s="282"/>
      <c r="BL5" s="157" t="s">
        <v>132</v>
      </c>
      <c r="BM5" s="279"/>
      <c r="BN5" s="279"/>
      <c r="BO5" s="279"/>
      <c r="BP5" s="279"/>
    </row>
    <row r="6" spans="1:68" ht="35.25" customHeight="1" x14ac:dyDescent="0.2">
      <c r="A6" s="297"/>
      <c r="B6" s="270">
        <v>2018</v>
      </c>
      <c r="C6" s="271">
        <v>2019</v>
      </c>
      <c r="D6" s="267" t="s">
        <v>12</v>
      </c>
      <c r="E6" s="267"/>
      <c r="F6" s="270">
        <v>2018</v>
      </c>
      <c r="G6" s="271">
        <v>2019</v>
      </c>
      <c r="H6" s="267" t="s">
        <v>12</v>
      </c>
      <c r="I6" s="267"/>
      <c r="J6" s="270">
        <v>2018</v>
      </c>
      <c r="K6" s="271">
        <v>2019</v>
      </c>
      <c r="L6" s="292" t="s">
        <v>12</v>
      </c>
      <c r="M6" s="293"/>
      <c r="N6" s="270">
        <v>2018</v>
      </c>
      <c r="O6" s="271">
        <v>2019</v>
      </c>
      <c r="P6" s="267" t="s">
        <v>12</v>
      </c>
      <c r="Q6" s="267"/>
      <c r="R6" s="270">
        <v>2018</v>
      </c>
      <c r="S6" s="271">
        <v>2019</v>
      </c>
      <c r="T6" s="290" t="s">
        <v>134</v>
      </c>
      <c r="U6" s="270">
        <v>2018</v>
      </c>
      <c r="V6" s="271">
        <v>2019</v>
      </c>
      <c r="W6" s="289" t="s">
        <v>12</v>
      </c>
      <c r="X6" s="289"/>
      <c r="Y6" s="270">
        <v>2018</v>
      </c>
      <c r="Z6" s="271">
        <v>2019</v>
      </c>
      <c r="AA6" s="267" t="s">
        <v>12</v>
      </c>
      <c r="AB6" s="267"/>
      <c r="AC6" s="270">
        <v>2018</v>
      </c>
      <c r="AD6" s="271">
        <v>2019</v>
      </c>
      <c r="AE6" s="267" t="s">
        <v>12</v>
      </c>
      <c r="AF6" s="267"/>
      <c r="AG6" s="270">
        <v>2018</v>
      </c>
      <c r="AH6" s="271">
        <v>2019</v>
      </c>
      <c r="AI6" s="267" t="s">
        <v>12</v>
      </c>
      <c r="AJ6" s="267"/>
      <c r="AK6" s="270">
        <v>2018</v>
      </c>
      <c r="AL6" s="271">
        <v>2019</v>
      </c>
      <c r="AM6" s="267" t="s">
        <v>12</v>
      </c>
      <c r="AN6" s="267"/>
      <c r="AO6" s="270">
        <v>2018</v>
      </c>
      <c r="AP6" s="271">
        <v>2019</v>
      </c>
      <c r="AQ6" s="267" t="s">
        <v>12</v>
      </c>
      <c r="AR6" s="267"/>
      <c r="AS6" s="267" t="s">
        <v>13</v>
      </c>
      <c r="AT6" s="267"/>
      <c r="AU6" s="267" t="s">
        <v>12</v>
      </c>
      <c r="AV6" s="267"/>
      <c r="AW6" s="270">
        <v>2018</v>
      </c>
      <c r="AX6" s="271">
        <v>2019</v>
      </c>
      <c r="AY6" s="267" t="s">
        <v>12</v>
      </c>
      <c r="AZ6" s="267"/>
      <c r="BA6" s="270">
        <v>2018</v>
      </c>
      <c r="BB6" s="271">
        <v>2019</v>
      </c>
      <c r="BC6" s="267" t="s">
        <v>12</v>
      </c>
      <c r="BD6" s="267"/>
      <c r="BE6" s="270">
        <v>2018</v>
      </c>
      <c r="BF6" s="271">
        <v>2019</v>
      </c>
      <c r="BG6" s="305" t="s">
        <v>2</v>
      </c>
      <c r="BH6" s="270">
        <v>2018</v>
      </c>
      <c r="BI6" s="271">
        <v>2019</v>
      </c>
      <c r="BJ6" s="267" t="s">
        <v>12</v>
      </c>
      <c r="BK6" s="267"/>
      <c r="BL6" s="268">
        <v>2019</v>
      </c>
      <c r="BM6" s="270">
        <v>2018</v>
      </c>
      <c r="BN6" s="271">
        <v>2019</v>
      </c>
      <c r="BO6" s="267" t="s">
        <v>12</v>
      </c>
      <c r="BP6" s="267"/>
    </row>
    <row r="7" spans="1:68" s="3" customFormat="1" ht="18.75" customHeight="1" x14ac:dyDescent="0.2">
      <c r="A7" s="298"/>
      <c r="B7" s="270"/>
      <c r="C7" s="272"/>
      <c r="D7" s="180" t="s">
        <v>2</v>
      </c>
      <c r="E7" s="180" t="s">
        <v>14</v>
      </c>
      <c r="F7" s="270"/>
      <c r="G7" s="272"/>
      <c r="H7" s="180" t="s">
        <v>2</v>
      </c>
      <c r="I7" s="180" t="s">
        <v>14</v>
      </c>
      <c r="J7" s="270"/>
      <c r="K7" s="272"/>
      <c r="L7" s="180" t="s">
        <v>2</v>
      </c>
      <c r="M7" s="180" t="s">
        <v>14</v>
      </c>
      <c r="N7" s="270"/>
      <c r="O7" s="272"/>
      <c r="P7" s="180" t="s">
        <v>2</v>
      </c>
      <c r="Q7" s="180" t="s">
        <v>14</v>
      </c>
      <c r="R7" s="270"/>
      <c r="S7" s="272"/>
      <c r="T7" s="291"/>
      <c r="U7" s="270"/>
      <c r="V7" s="272"/>
      <c r="W7" s="182" t="s">
        <v>2</v>
      </c>
      <c r="X7" s="182" t="s">
        <v>14</v>
      </c>
      <c r="Y7" s="270"/>
      <c r="Z7" s="272"/>
      <c r="AA7" s="180" t="s">
        <v>2</v>
      </c>
      <c r="AB7" s="180" t="s">
        <v>14</v>
      </c>
      <c r="AC7" s="270"/>
      <c r="AD7" s="272"/>
      <c r="AE7" s="180" t="s">
        <v>2</v>
      </c>
      <c r="AF7" s="180" t="s">
        <v>14</v>
      </c>
      <c r="AG7" s="270"/>
      <c r="AH7" s="272"/>
      <c r="AI7" s="180" t="s">
        <v>2</v>
      </c>
      <c r="AJ7" s="180" t="s">
        <v>14</v>
      </c>
      <c r="AK7" s="270"/>
      <c r="AL7" s="272"/>
      <c r="AM7" s="180" t="s">
        <v>2</v>
      </c>
      <c r="AN7" s="180" t="s">
        <v>14</v>
      </c>
      <c r="AO7" s="270"/>
      <c r="AP7" s="272"/>
      <c r="AQ7" s="180" t="s">
        <v>2</v>
      </c>
      <c r="AR7" s="180" t="s">
        <v>14</v>
      </c>
      <c r="AS7" s="181">
        <v>2018</v>
      </c>
      <c r="AT7" s="181">
        <v>2019</v>
      </c>
      <c r="AU7" s="180" t="s">
        <v>2</v>
      </c>
      <c r="AV7" s="180" t="s">
        <v>14</v>
      </c>
      <c r="AW7" s="270"/>
      <c r="AX7" s="272"/>
      <c r="AY7" s="180" t="s">
        <v>2</v>
      </c>
      <c r="AZ7" s="180" t="s">
        <v>14</v>
      </c>
      <c r="BA7" s="270"/>
      <c r="BB7" s="272"/>
      <c r="BC7" s="180" t="s">
        <v>2</v>
      </c>
      <c r="BD7" s="180" t="s">
        <v>14</v>
      </c>
      <c r="BE7" s="270"/>
      <c r="BF7" s="272"/>
      <c r="BG7" s="305"/>
      <c r="BH7" s="270"/>
      <c r="BI7" s="272"/>
      <c r="BJ7" s="180" t="s">
        <v>2</v>
      </c>
      <c r="BK7" s="180" t="s">
        <v>14</v>
      </c>
      <c r="BL7" s="269"/>
      <c r="BM7" s="270"/>
      <c r="BN7" s="272"/>
      <c r="BO7" s="180" t="s">
        <v>2</v>
      </c>
      <c r="BP7" s="183" t="s">
        <v>14</v>
      </c>
    </row>
    <row r="8" spans="1:68" ht="12.75" customHeight="1" x14ac:dyDescent="0.2">
      <c r="A8" s="146" t="s">
        <v>15</v>
      </c>
      <c r="B8" s="146">
        <v>1</v>
      </c>
      <c r="C8" s="146">
        <v>2</v>
      </c>
      <c r="D8" s="146">
        <v>3</v>
      </c>
      <c r="E8" s="146">
        <v>4</v>
      </c>
      <c r="F8" s="146">
        <v>5</v>
      </c>
      <c r="G8" s="146">
        <v>6</v>
      </c>
      <c r="H8" s="146">
        <v>7</v>
      </c>
      <c r="I8" s="146">
        <v>8</v>
      </c>
      <c r="J8" s="146">
        <v>9</v>
      </c>
      <c r="K8" s="146">
        <v>10</v>
      </c>
      <c r="L8" s="146">
        <v>11</v>
      </c>
      <c r="M8" s="146">
        <v>12</v>
      </c>
      <c r="N8" s="146">
        <v>13</v>
      </c>
      <c r="O8" s="146">
        <v>14</v>
      </c>
      <c r="P8" s="146">
        <v>15</v>
      </c>
      <c r="Q8" s="146">
        <v>16</v>
      </c>
      <c r="R8" s="146">
        <v>17</v>
      </c>
      <c r="S8" s="146">
        <v>18</v>
      </c>
      <c r="T8" s="146">
        <v>19</v>
      </c>
      <c r="U8" s="146">
        <v>20</v>
      </c>
      <c r="V8" s="146">
        <v>21</v>
      </c>
      <c r="W8" s="146">
        <v>23</v>
      </c>
      <c r="X8" s="146">
        <v>23</v>
      </c>
      <c r="Y8" s="146">
        <v>24</v>
      </c>
      <c r="Z8" s="146">
        <v>25</v>
      </c>
      <c r="AA8" s="146">
        <v>26</v>
      </c>
      <c r="AB8" s="146">
        <v>27</v>
      </c>
      <c r="AC8" s="146">
        <v>28</v>
      </c>
      <c r="AD8" s="146">
        <v>29</v>
      </c>
      <c r="AE8" s="146">
        <v>30</v>
      </c>
      <c r="AF8" s="146">
        <v>31</v>
      </c>
      <c r="AG8" s="146">
        <v>32</v>
      </c>
      <c r="AH8" s="146">
        <v>33</v>
      </c>
      <c r="AI8" s="146">
        <v>34</v>
      </c>
      <c r="AJ8" s="146">
        <v>35</v>
      </c>
      <c r="AK8" s="146">
        <v>36</v>
      </c>
      <c r="AL8" s="146">
        <v>37</v>
      </c>
      <c r="AM8" s="146">
        <v>38</v>
      </c>
      <c r="AN8" s="146">
        <v>39</v>
      </c>
      <c r="AO8" s="146">
        <v>40</v>
      </c>
      <c r="AP8" s="146">
        <v>41</v>
      </c>
      <c r="AQ8" s="146">
        <v>42</v>
      </c>
      <c r="AR8" s="146">
        <v>43</v>
      </c>
      <c r="AS8" s="146">
        <v>44</v>
      </c>
      <c r="AT8" s="146">
        <v>45</v>
      </c>
      <c r="AU8" s="146">
        <v>46</v>
      </c>
      <c r="AV8" s="146">
        <v>47</v>
      </c>
      <c r="AW8" s="146">
        <v>48</v>
      </c>
      <c r="AX8" s="146">
        <v>49</v>
      </c>
      <c r="AY8" s="146">
        <v>50</v>
      </c>
      <c r="AZ8" s="146">
        <v>51</v>
      </c>
      <c r="BA8" s="146">
        <v>52</v>
      </c>
      <c r="BB8" s="146">
        <v>53</v>
      </c>
      <c r="BC8" s="146">
        <v>54</v>
      </c>
      <c r="BD8" s="146">
        <v>55</v>
      </c>
      <c r="BE8" s="146">
        <v>56</v>
      </c>
      <c r="BF8" s="146">
        <v>57</v>
      </c>
      <c r="BG8" s="205">
        <v>58</v>
      </c>
      <c r="BH8" s="146">
        <v>59</v>
      </c>
      <c r="BI8" s="146">
        <v>60</v>
      </c>
      <c r="BJ8" s="146">
        <v>61</v>
      </c>
      <c r="BK8" s="146">
        <v>62</v>
      </c>
      <c r="BL8" s="158">
        <v>63</v>
      </c>
      <c r="BM8" s="146">
        <v>64</v>
      </c>
      <c r="BN8" s="146">
        <v>65</v>
      </c>
      <c r="BO8" s="146">
        <v>66</v>
      </c>
      <c r="BP8" s="146">
        <v>67</v>
      </c>
    </row>
    <row r="9" spans="1:68" s="142" customFormat="1" ht="18" customHeight="1" x14ac:dyDescent="0.2">
      <c r="A9" s="147" t="s">
        <v>93</v>
      </c>
      <c r="B9" s="170">
        <f>SUM(B10:B26)</f>
        <v>16852</v>
      </c>
      <c r="C9" s="170">
        <f>SUM(C10:C26)</f>
        <v>16910</v>
      </c>
      <c r="D9" s="168">
        <f t="shared" ref="D9:D26" si="0">C9/B9*100</f>
        <v>100.34417279848088</v>
      </c>
      <c r="E9" s="170">
        <f t="shared" ref="E9:E26" si="1">C9-B9</f>
        <v>58</v>
      </c>
      <c r="F9" s="170">
        <f>SUM(F10:F26)</f>
        <v>7639</v>
      </c>
      <c r="G9" s="170">
        <f>SUM(G10:G26)</f>
        <v>7308</v>
      </c>
      <c r="H9" s="168">
        <f t="shared" ref="H9:H26" si="2">G9/F9*100</f>
        <v>95.666972116769216</v>
      </c>
      <c r="I9" s="170">
        <f t="shared" ref="I9:I26" si="3">G9-F9</f>
        <v>-331</v>
      </c>
      <c r="J9" s="170">
        <f>SUM(J10:J26)</f>
        <v>11118</v>
      </c>
      <c r="K9" s="170">
        <f>SUM(K10:K26)</f>
        <v>10846</v>
      </c>
      <c r="L9" s="168">
        <f t="shared" ref="L9:L26" si="4">K9/J9*100</f>
        <v>97.553516819571868</v>
      </c>
      <c r="M9" s="170">
        <f t="shared" ref="M9:M26" si="5">K9-J9</f>
        <v>-272</v>
      </c>
      <c r="N9" s="170">
        <f>SUM(N10:N26)</f>
        <v>6798</v>
      </c>
      <c r="O9" s="170">
        <f>SUM(O10:O26)</f>
        <v>6275</v>
      </c>
      <c r="P9" s="168">
        <f t="shared" ref="P9:P26" si="6">O9/N9*100</f>
        <v>92.306560753162685</v>
      </c>
      <c r="Q9" s="170">
        <f t="shared" ref="Q9:Q26" si="7">O9-N9</f>
        <v>-523</v>
      </c>
      <c r="R9" s="168">
        <v>61.1</v>
      </c>
      <c r="S9" s="168">
        <v>57.9</v>
      </c>
      <c r="T9" s="168">
        <f>S9-R9</f>
        <v>-3.2000000000000028</v>
      </c>
      <c r="U9" s="170">
        <f>SUM(U10:U26)</f>
        <v>785</v>
      </c>
      <c r="V9" s="170">
        <f>SUM(V10:V26)</f>
        <v>1716</v>
      </c>
      <c r="W9" s="171">
        <f t="shared" ref="W9:W26" si="8">V9/U9*100</f>
        <v>218.59872611464968</v>
      </c>
      <c r="X9" s="170">
        <f t="shared" ref="X9:X26" si="9">V9-U9</f>
        <v>931</v>
      </c>
      <c r="Y9" s="170">
        <f>SUM(Y10:Y26)</f>
        <v>44552</v>
      </c>
      <c r="Z9" s="170">
        <f>SUM(Z10:Z26)</f>
        <v>46247</v>
      </c>
      <c r="AA9" s="171">
        <f t="shared" ref="AA9:AA26" si="10">Z9/Y9*100</f>
        <v>103.80454300592565</v>
      </c>
      <c r="AB9" s="170">
        <f t="shared" ref="AB9:AB26" si="11">Z9-Y9</f>
        <v>1695</v>
      </c>
      <c r="AC9" s="170">
        <f>SUM(AC10:AC26)</f>
        <v>16435</v>
      </c>
      <c r="AD9" s="170">
        <f>SUM(AD10:AD26)</f>
        <v>16374</v>
      </c>
      <c r="AE9" s="171">
        <f t="shared" ref="AE9:AE26" si="12">AD9/AC9*100</f>
        <v>99.628840888348037</v>
      </c>
      <c r="AF9" s="170">
        <f t="shared" ref="AF9:AF26" si="13">AD9-AC9</f>
        <v>-61</v>
      </c>
      <c r="AG9" s="178">
        <f>SUM(AG10:AG26)</f>
        <v>15068</v>
      </c>
      <c r="AH9" s="178">
        <f>SUM(AH10:AH26)</f>
        <v>16262</v>
      </c>
      <c r="AI9" s="171">
        <f>AH9/AG9*100</f>
        <v>107.92407751526414</v>
      </c>
      <c r="AJ9" s="170">
        <f>AH9-AG9</f>
        <v>1194</v>
      </c>
      <c r="AK9" s="170">
        <f>SUM(AK10:AK26)</f>
        <v>1368</v>
      </c>
      <c r="AL9" s="170">
        <f>SUM(AL10:AL26)</f>
        <v>1784</v>
      </c>
      <c r="AM9" s="171">
        <f t="shared" ref="AM9:AM26" si="14">AL9/AK9*100</f>
        <v>130.40935672514621</v>
      </c>
      <c r="AN9" s="170">
        <f t="shared" ref="AN9:AN26" si="15">AL9-AK9</f>
        <v>416</v>
      </c>
      <c r="AO9" s="172">
        <f>SUM(AO10:AO26)</f>
        <v>4487</v>
      </c>
      <c r="AP9" s="172">
        <f>SUM(AP10:AP26)</f>
        <v>4330</v>
      </c>
      <c r="AQ9" s="173">
        <f>ROUND(AP9/AO9*100,1)</f>
        <v>96.5</v>
      </c>
      <c r="AR9" s="172">
        <f t="shared" ref="AR9:AR26" si="16">AP9-AO9</f>
        <v>-157</v>
      </c>
      <c r="AS9" s="170">
        <f>SUM(AS10:AS26)</f>
        <v>20866</v>
      </c>
      <c r="AT9" s="170">
        <f>SUM(AT10:AT26)</f>
        <v>20675</v>
      </c>
      <c r="AU9" s="171">
        <f t="shared" ref="AU9:AU26" si="17">ROUND(AT9/AS9*100,1)</f>
        <v>99.1</v>
      </c>
      <c r="AV9" s="170">
        <f t="shared" ref="AV9:AV26" si="18">AT9-AS9</f>
        <v>-191</v>
      </c>
      <c r="AW9" s="170">
        <f>SUM(AW10:AW26)</f>
        <v>8549</v>
      </c>
      <c r="AX9" s="170">
        <f>SUM(AX10:AX26)</f>
        <v>8717</v>
      </c>
      <c r="AY9" s="171">
        <f t="shared" ref="AY9:AY26" si="19">AX9/AW9*100</f>
        <v>101.96514212188561</v>
      </c>
      <c r="AZ9" s="170">
        <f t="shared" ref="AZ9:AZ26" si="20">AX9-AW9</f>
        <v>168</v>
      </c>
      <c r="BA9" s="170">
        <f>SUM(BA10:BA26)</f>
        <v>7238</v>
      </c>
      <c r="BB9" s="170">
        <f>SUM(BB10:BB26)</f>
        <v>7508</v>
      </c>
      <c r="BC9" s="171">
        <f t="shared" ref="BC9:BC26" si="21">BB9/BA9*100</f>
        <v>103.73031224095052</v>
      </c>
      <c r="BD9" s="170">
        <f t="shared" ref="BD9:BD26" si="22">BB9-BA9</f>
        <v>270</v>
      </c>
      <c r="BE9" s="170">
        <v>2146</v>
      </c>
      <c r="BF9" s="170">
        <v>2835.1</v>
      </c>
      <c r="BG9" s="206">
        <f>BF9/BE9*100</f>
        <v>132.11090400745573</v>
      </c>
      <c r="BH9" s="170">
        <f>SUM(BH10:BH26)</f>
        <v>2839</v>
      </c>
      <c r="BI9" s="170">
        <f>SUM(BI10:BI26)</f>
        <v>2405</v>
      </c>
      <c r="BJ9" s="168">
        <f>ROUND(BI9/BH9*100,1)</f>
        <v>84.7</v>
      </c>
      <c r="BK9" s="170">
        <f>BI9-BH9</f>
        <v>-434</v>
      </c>
      <c r="BL9" s="170">
        <f>SUM(BL10:BL26)</f>
        <v>409</v>
      </c>
      <c r="BM9" s="170">
        <v>4903</v>
      </c>
      <c r="BN9" s="170">
        <v>5589.3</v>
      </c>
      <c r="BO9" s="168">
        <f>BN9/BM9*100</f>
        <v>113.997552518866</v>
      </c>
      <c r="BP9" s="170">
        <f>BN9-BM9</f>
        <v>686.30000000000018</v>
      </c>
    </row>
    <row r="10" spans="1:68" s="81" customFormat="1" ht="18" customHeight="1" x14ac:dyDescent="0.25">
      <c r="A10" s="148" t="s">
        <v>115</v>
      </c>
      <c r="B10" s="165">
        <v>1032</v>
      </c>
      <c r="C10" s="166">
        <v>1025</v>
      </c>
      <c r="D10" s="168">
        <f t="shared" si="0"/>
        <v>99.321705426356587</v>
      </c>
      <c r="E10" s="170">
        <f t="shared" si="1"/>
        <v>-7</v>
      </c>
      <c r="F10" s="165">
        <v>456</v>
      </c>
      <c r="G10" s="165">
        <v>418</v>
      </c>
      <c r="H10" s="168">
        <f t="shared" si="2"/>
        <v>91.666666666666657</v>
      </c>
      <c r="I10" s="170">
        <f t="shared" si="3"/>
        <v>-38</v>
      </c>
      <c r="J10" s="165">
        <v>338</v>
      </c>
      <c r="K10" s="165">
        <v>316</v>
      </c>
      <c r="L10" s="168">
        <f t="shared" si="4"/>
        <v>93.491124260355036</v>
      </c>
      <c r="M10" s="170">
        <f t="shared" si="5"/>
        <v>-22</v>
      </c>
      <c r="N10" s="165">
        <v>193</v>
      </c>
      <c r="O10" s="165">
        <v>146</v>
      </c>
      <c r="P10" s="168">
        <f t="shared" si="6"/>
        <v>75.647668393782382</v>
      </c>
      <c r="Q10" s="170">
        <f t="shared" si="7"/>
        <v>-47</v>
      </c>
      <c r="R10" s="169">
        <v>57.1</v>
      </c>
      <c r="S10" s="169">
        <v>46.2</v>
      </c>
      <c r="T10" s="169">
        <f t="shared" ref="T10:T26" si="23">S10-R10</f>
        <v>-10.899999999999999</v>
      </c>
      <c r="U10" s="165">
        <v>62</v>
      </c>
      <c r="V10" s="165">
        <v>92</v>
      </c>
      <c r="W10" s="171">
        <f t="shared" si="8"/>
        <v>148.38709677419354</v>
      </c>
      <c r="X10" s="170">
        <f t="shared" si="9"/>
        <v>30</v>
      </c>
      <c r="Y10" s="165">
        <v>2086</v>
      </c>
      <c r="Z10" s="165">
        <v>2422</v>
      </c>
      <c r="AA10" s="171">
        <f t="shared" si="10"/>
        <v>116.10738255033557</v>
      </c>
      <c r="AB10" s="170">
        <f t="shared" si="11"/>
        <v>336</v>
      </c>
      <c r="AC10" s="165">
        <v>989</v>
      </c>
      <c r="AD10" s="165">
        <v>984</v>
      </c>
      <c r="AE10" s="171">
        <f t="shared" si="12"/>
        <v>99.49443882709808</v>
      </c>
      <c r="AF10" s="170">
        <f t="shared" si="13"/>
        <v>-5</v>
      </c>
      <c r="AG10" s="165">
        <v>568</v>
      </c>
      <c r="AH10" s="166">
        <v>1022</v>
      </c>
      <c r="AI10" s="171">
        <f t="shared" ref="AI10:AI26" si="24">AH10/AG10*100</f>
        <v>179.92957746478874</v>
      </c>
      <c r="AJ10" s="170">
        <f t="shared" ref="AJ10:AJ26" si="25">AH10-AG10</f>
        <v>454</v>
      </c>
      <c r="AK10" s="165">
        <v>181</v>
      </c>
      <c r="AL10" s="165">
        <v>239</v>
      </c>
      <c r="AM10" s="171">
        <f t="shared" si="14"/>
        <v>132.04419889502762</v>
      </c>
      <c r="AN10" s="170">
        <f t="shared" si="15"/>
        <v>58</v>
      </c>
      <c r="AO10" s="174">
        <v>156</v>
      </c>
      <c r="AP10" s="174">
        <v>158</v>
      </c>
      <c r="AQ10" s="173">
        <f t="shared" ref="AQ10:AQ26" si="26">ROUND(AP10/AO10*100,1)</f>
        <v>101.3</v>
      </c>
      <c r="AR10" s="172">
        <f t="shared" si="16"/>
        <v>2</v>
      </c>
      <c r="AS10" s="175">
        <v>512</v>
      </c>
      <c r="AT10" s="165">
        <v>514</v>
      </c>
      <c r="AU10" s="171">
        <f t="shared" si="17"/>
        <v>100.4</v>
      </c>
      <c r="AV10" s="170">
        <f t="shared" si="18"/>
        <v>2</v>
      </c>
      <c r="AW10" s="165">
        <v>635</v>
      </c>
      <c r="AX10" s="165">
        <v>593</v>
      </c>
      <c r="AY10" s="171">
        <f t="shared" si="19"/>
        <v>93.385826771653541</v>
      </c>
      <c r="AZ10" s="170">
        <f t="shared" si="20"/>
        <v>-42</v>
      </c>
      <c r="BA10" s="165">
        <v>484</v>
      </c>
      <c r="BB10" s="165">
        <v>497</v>
      </c>
      <c r="BC10" s="171">
        <f t="shared" si="21"/>
        <v>102.68595041322315</v>
      </c>
      <c r="BD10" s="170">
        <f t="shared" si="22"/>
        <v>13</v>
      </c>
      <c r="BE10" s="166">
        <v>1733.7595907928389</v>
      </c>
      <c r="BF10" s="165">
        <v>2671.0416666666665</v>
      </c>
      <c r="BG10" s="207">
        <f t="shared" ref="BG10:BG26" si="27">BF10/BE10*100</f>
        <v>154.06067143629835</v>
      </c>
      <c r="BH10" s="165">
        <v>133</v>
      </c>
      <c r="BI10" s="165">
        <v>155</v>
      </c>
      <c r="BJ10" s="168">
        <f t="shared" ref="BJ10:BJ26" si="28">ROUND(BI10/BH10*100,1)</f>
        <v>116.5</v>
      </c>
      <c r="BK10" s="170">
        <f t="shared" ref="BK10:BK26" si="29">BI10-BH10</f>
        <v>22</v>
      </c>
      <c r="BL10" s="170">
        <v>0</v>
      </c>
      <c r="BM10" s="165">
        <v>4152.53</v>
      </c>
      <c r="BN10" s="165">
        <v>4818.08</v>
      </c>
      <c r="BO10" s="169">
        <f t="shared" ref="BO10:BO26" si="30">BN10/BM10*100</f>
        <v>116.02757836788658</v>
      </c>
      <c r="BP10" s="170">
        <f t="shared" ref="BP10:BP26" si="31">BN10-BM10</f>
        <v>665.55000000000018</v>
      </c>
    </row>
    <row r="11" spans="1:68" s="81" customFormat="1" ht="18" customHeight="1" x14ac:dyDescent="0.25">
      <c r="A11" s="148" t="s">
        <v>114</v>
      </c>
      <c r="B11" s="165">
        <v>1107</v>
      </c>
      <c r="C11" s="166">
        <v>1080</v>
      </c>
      <c r="D11" s="168">
        <f t="shared" si="0"/>
        <v>97.560975609756099</v>
      </c>
      <c r="E11" s="170">
        <f t="shared" si="1"/>
        <v>-27</v>
      </c>
      <c r="F11" s="165">
        <v>462</v>
      </c>
      <c r="G11" s="165">
        <v>466</v>
      </c>
      <c r="H11" s="168">
        <f t="shared" si="2"/>
        <v>100.86580086580086</v>
      </c>
      <c r="I11" s="170">
        <f t="shared" si="3"/>
        <v>4</v>
      </c>
      <c r="J11" s="165">
        <v>571</v>
      </c>
      <c r="K11" s="165">
        <v>560</v>
      </c>
      <c r="L11" s="168">
        <f t="shared" si="4"/>
        <v>98.073555166374788</v>
      </c>
      <c r="M11" s="170">
        <f t="shared" si="5"/>
        <v>-11</v>
      </c>
      <c r="N11" s="165">
        <v>360</v>
      </c>
      <c r="O11" s="165">
        <v>339</v>
      </c>
      <c r="P11" s="168">
        <f t="shared" si="6"/>
        <v>94.166666666666671</v>
      </c>
      <c r="Q11" s="170">
        <f t="shared" si="7"/>
        <v>-21</v>
      </c>
      <c r="R11" s="169">
        <v>63</v>
      </c>
      <c r="S11" s="169">
        <v>60.5</v>
      </c>
      <c r="T11" s="169">
        <f t="shared" si="23"/>
        <v>-2.5</v>
      </c>
      <c r="U11" s="165">
        <v>44</v>
      </c>
      <c r="V11" s="165">
        <v>99</v>
      </c>
      <c r="W11" s="171">
        <f t="shared" si="8"/>
        <v>225</v>
      </c>
      <c r="X11" s="170">
        <f t="shared" si="9"/>
        <v>55</v>
      </c>
      <c r="Y11" s="165">
        <v>3008</v>
      </c>
      <c r="Z11" s="165">
        <v>2347</v>
      </c>
      <c r="AA11" s="171">
        <f t="shared" si="10"/>
        <v>78.025265957446805</v>
      </c>
      <c r="AB11" s="170">
        <f t="shared" si="11"/>
        <v>-661</v>
      </c>
      <c r="AC11" s="165">
        <v>1082</v>
      </c>
      <c r="AD11" s="165">
        <v>1032</v>
      </c>
      <c r="AE11" s="171">
        <f t="shared" si="12"/>
        <v>95.378927911275412</v>
      </c>
      <c r="AF11" s="170">
        <f t="shared" si="13"/>
        <v>-50</v>
      </c>
      <c r="AG11" s="165">
        <v>930</v>
      </c>
      <c r="AH11" s="166">
        <v>507</v>
      </c>
      <c r="AI11" s="171">
        <f t="shared" si="24"/>
        <v>54.516129032258064</v>
      </c>
      <c r="AJ11" s="170">
        <f t="shared" si="25"/>
        <v>-423</v>
      </c>
      <c r="AK11" s="165">
        <v>83</v>
      </c>
      <c r="AL11" s="165">
        <v>99</v>
      </c>
      <c r="AM11" s="171">
        <f t="shared" si="14"/>
        <v>119.27710843373494</v>
      </c>
      <c r="AN11" s="170">
        <f t="shared" si="15"/>
        <v>16</v>
      </c>
      <c r="AO11" s="174">
        <v>233</v>
      </c>
      <c r="AP11" s="174">
        <v>219</v>
      </c>
      <c r="AQ11" s="173">
        <f t="shared" si="26"/>
        <v>94</v>
      </c>
      <c r="AR11" s="172">
        <f t="shared" si="16"/>
        <v>-14</v>
      </c>
      <c r="AS11" s="175">
        <v>840</v>
      </c>
      <c r="AT11" s="165">
        <v>757</v>
      </c>
      <c r="AU11" s="171">
        <f t="shared" si="17"/>
        <v>90.1</v>
      </c>
      <c r="AV11" s="170">
        <f t="shared" si="18"/>
        <v>-83</v>
      </c>
      <c r="AW11" s="165">
        <v>634</v>
      </c>
      <c r="AX11" s="165">
        <v>612</v>
      </c>
      <c r="AY11" s="171">
        <f t="shared" si="19"/>
        <v>96.529968454258679</v>
      </c>
      <c r="AZ11" s="170">
        <f t="shared" si="20"/>
        <v>-22</v>
      </c>
      <c r="BA11" s="165">
        <v>568</v>
      </c>
      <c r="BB11" s="165">
        <v>547</v>
      </c>
      <c r="BC11" s="171">
        <f t="shared" si="21"/>
        <v>96.302816901408448</v>
      </c>
      <c r="BD11" s="170">
        <f t="shared" si="22"/>
        <v>-21</v>
      </c>
      <c r="BE11" s="166">
        <v>2178.9842381786339</v>
      </c>
      <c r="BF11" s="165">
        <v>2704.3560606060605</v>
      </c>
      <c r="BG11" s="207">
        <f t="shared" si="27"/>
        <v>124.11085923533682</v>
      </c>
      <c r="BH11" s="165">
        <v>210</v>
      </c>
      <c r="BI11" s="165">
        <v>118</v>
      </c>
      <c r="BJ11" s="168">
        <f t="shared" si="28"/>
        <v>56.2</v>
      </c>
      <c r="BK11" s="170">
        <f t="shared" si="29"/>
        <v>-92</v>
      </c>
      <c r="BL11" s="170">
        <v>22</v>
      </c>
      <c r="BM11" s="165">
        <v>4230.38</v>
      </c>
      <c r="BN11" s="165">
        <v>4570.09</v>
      </c>
      <c r="BO11" s="169">
        <f t="shared" si="30"/>
        <v>108.03024787371346</v>
      </c>
      <c r="BP11" s="170">
        <f t="shared" si="31"/>
        <v>339.71000000000004</v>
      </c>
    </row>
    <row r="12" spans="1:68" s="81" customFormat="1" ht="18" customHeight="1" x14ac:dyDescent="0.25">
      <c r="A12" s="148" t="s">
        <v>113</v>
      </c>
      <c r="B12" s="165">
        <v>1019</v>
      </c>
      <c r="C12" s="166">
        <v>964</v>
      </c>
      <c r="D12" s="168">
        <f t="shared" si="0"/>
        <v>94.602551521099116</v>
      </c>
      <c r="E12" s="170">
        <f t="shared" si="1"/>
        <v>-55</v>
      </c>
      <c r="F12" s="165">
        <v>517</v>
      </c>
      <c r="G12" s="165">
        <v>401</v>
      </c>
      <c r="H12" s="168">
        <f t="shared" si="2"/>
        <v>77.562862669245646</v>
      </c>
      <c r="I12" s="170">
        <f t="shared" si="3"/>
        <v>-116</v>
      </c>
      <c r="J12" s="165">
        <v>751</v>
      </c>
      <c r="K12" s="165">
        <v>683</v>
      </c>
      <c r="L12" s="168">
        <f t="shared" si="4"/>
        <v>90.945406125166457</v>
      </c>
      <c r="M12" s="170">
        <f t="shared" si="5"/>
        <v>-68</v>
      </c>
      <c r="N12" s="165">
        <v>465</v>
      </c>
      <c r="O12" s="165">
        <v>385</v>
      </c>
      <c r="P12" s="168">
        <f t="shared" si="6"/>
        <v>82.795698924731184</v>
      </c>
      <c r="Q12" s="170">
        <f t="shared" si="7"/>
        <v>-80</v>
      </c>
      <c r="R12" s="169">
        <v>61.9</v>
      </c>
      <c r="S12" s="169">
        <v>56.4</v>
      </c>
      <c r="T12" s="169">
        <f t="shared" si="23"/>
        <v>-5.5</v>
      </c>
      <c r="U12" s="165">
        <v>18</v>
      </c>
      <c r="V12" s="165">
        <v>81</v>
      </c>
      <c r="W12" s="171">
        <f t="shared" si="8"/>
        <v>450</v>
      </c>
      <c r="X12" s="170">
        <f t="shared" si="9"/>
        <v>63</v>
      </c>
      <c r="Y12" s="165">
        <v>3008</v>
      </c>
      <c r="Z12" s="165">
        <v>2902</v>
      </c>
      <c r="AA12" s="171">
        <f t="shared" si="10"/>
        <v>96.476063829787222</v>
      </c>
      <c r="AB12" s="170">
        <f t="shared" si="11"/>
        <v>-106</v>
      </c>
      <c r="AC12" s="165">
        <v>995</v>
      </c>
      <c r="AD12" s="165">
        <v>942</v>
      </c>
      <c r="AE12" s="171">
        <f t="shared" si="12"/>
        <v>94.673366834170864</v>
      </c>
      <c r="AF12" s="170">
        <f t="shared" si="13"/>
        <v>-53</v>
      </c>
      <c r="AG12" s="165">
        <v>1190</v>
      </c>
      <c r="AH12" s="166">
        <v>1062</v>
      </c>
      <c r="AI12" s="171">
        <f t="shared" si="24"/>
        <v>89.243697478991606</v>
      </c>
      <c r="AJ12" s="170">
        <f t="shared" si="25"/>
        <v>-128</v>
      </c>
      <c r="AK12" s="165">
        <v>189</v>
      </c>
      <c r="AL12" s="165">
        <v>311</v>
      </c>
      <c r="AM12" s="171">
        <f t="shared" si="14"/>
        <v>164.55026455026456</v>
      </c>
      <c r="AN12" s="170">
        <f t="shared" si="15"/>
        <v>122</v>
      </c>
      <c r="AO12" s="174">
        <v>200</v>
      </c>
      <c r="AP12" s="174">
        <v>188</v>
      </c>
      <c r="AQ12" s="173">
        <f t="shared" si="26"/>
        <v>94</v>
      </c>
      <c r="AR12" s="172">
        <f t="shared" si="16"/>
        <v>-12</v>
      </c>
      <c r="AS12" s="175">
        <v>860</v>
      </c>
      <c r="AT12" s="176">
        <v>861</v>
      </c>
      <c r="AU12" s="177">
        <f t="shared" si="17"/>
        <v>100.1</v>
      </c>
      <c r="AV12" s="178">
        <f t="shared" si="18"/>
        <v>1</v>
      </c>
      <c r="AW12" s="165">
        <v>488</v>
      </c>
      <c r="AX12" s="165">
        <v>466</v>
      </c>
      <c r="AY12" s="171">
        <f t="shared" si="19"/>
        <v>95.491803278688522</v>
      </c>
      <c r="AZ12" s="170">
        <f t="shared" si="20"/>
        <v>-22</v>
      </c>
      <c r="BA12" s="165">
        <v>439</v>
      </c>
      <c r="BB12" s="165">
        <v>411</v>
      </c>
      <c r="BC12" s="171">
        <f t="shared" si="21"/>
        <v>93.621867881548965</v>
      </c>
      <c r="BD12" s="170">
        <f t="shared" si="22"/>
        <v>-28</v>
      </c>
      <c r="BE12" s="166">
        <v>2010.0213219616205</v>
      </c>
      <c r="BF12" s="165">
        <v>2772.2991689750693</v>
      </c>
      <c r="BG12" s="207">
        <f t="shared" si="27"/>
        <v>137.92386870152833</v>
      </c>
      <c r="BH12" s="165">
        <v>70</v>
      </c>
      <c r="BI12" s="165">
        <v>116</v>
      </c>
      <c r="BJ12" s="168">
        <f t="shared" si="28"/>
        <v>165.7</v>
      </c>
      <c r="BK12" s="170">
        <f t="shared" si="29"/>
        <v>46</v>
      </c>
      <c r="BL12" s="170">
        <v>8</v>
      </c>
      <c r="BM12" s="165">
        <v>4048.58</v>
      </c>
      <c r="BN12" s="165">
        <v>4559.45</v>
      </c>
      <c r="BO12" s="169">
        <f t="shared" si="30"/>
        <v>112.61849833768878</v>
      </c>
      <c r="BP12" s="170">
        <f t="shared" si="31"/>
        <v>510.86999999999989</v>
      </c>
    </row>
    <row r="13" spans="1:68" s="82" customFormat="1" ht="18" customHeight="1" x14ac:dyDescent="0.25">
      <c r="A13" s="148" t="s">
        <v>112</v>
      </c>
      <c r="B13" s="165">
        <v>1576</v>
      </c>
      <c r="C13" s="166">
        <v>1506</v>
      </c>
      <c r="D13" s="168">
        <f t="shared" si="0"/>
        <v>95.558375634517773</v>
      </c>
      <c r="E13" s="170">
        <f t="shared" si="1"/>
        <v>-70</v>
      </c>
      <c r="F13" s="165">
        <v>591</v>
      </c>
      <c r="G13" s="165">
        <v>597</v>
      </c>
      <c r="H13" s="168">
        <f t="shared" si="2"/>
        <v>101.01522842639594</v>
      </c>
      <c r="I13" s="170">
        <f t="shared" si="3"/>
        <v>6</v>
      </c>
      <c r="J13" s="165">
        <v>1005</v>
      </c>
      <c r="K13" s="165">
        <v>1051</v>
      </c>
      <c r="L13" s="168">
        <f t="shared" si="4"/>
        <v>104.57711442786071</v>
      </c>
      <c r="M13" s="170">
        <f t="shared" si="5"/>
        <v>46</v>
      </c>
      <c r="N13" s="165">
        <v>461</v>
      </c>
      <c r="O13" s="165">
        <v>473</v>
      </c>
      <c r="P13" s="168">
        <f t="shared" si="6"/>
        <v>102.60303687635574</v>
      </c>
      <c r="Q13" s="170">
        <f t="shared" si="7"/>
        <v>12</v>
      </c>
      <c r="R13" s="169">
        <v>45.9</v>
      </c>
      <c r="S13" s="169">
        <v>45</v>
      </c>
      <c r="T13" s="169">
        <f t="shared" si="23"/>
        <v>-0.89999999999999858</v>
      </c>
      <c r="U13" s="165">
        <v>49</v>
      </c>
      <c r="V13" s="165">
        <v>215</v>
      </c>
      <c r="W13" s="171">
        <f t="shared" si="8"/>
        <v>438.77551020408163</v>
      </c>
      <c r="X13" s="170">
        <f t="shared" si="9"/>
        <v>166</v>
      </c>
      <c r="Y13" s="165">
        <v>2890</v>
      </c>
      <c r="Z13" s="165">
        <v>2913</v>
      </c>
      <c r="AA13" s="171">
        <f t="shared" si="10"/>
        <v>100.79584775086505</v>
      </c>
      <c r="AB13" s="170">
        <f t="shared" si="11"/>
        <v>23</v>
      </c>
      <c r="AC13" s="165">
        <v>1546</v>
      </c>
      <c r="AD13" s="165">
        <v>1470</v>
      </c>
      <c r="AE13" s="171">
        <f t="shared" si="12"/>
        <v>95.084087968952133</v>
      </c>
      <c r="AF13" s="170">
        <f t="shared" si="13"/>
        <v>-76</v>
      </c>
      <c r="AG13" s="165">
        <v>647</v>
      </c>
      <c r="AH13" s="166">
        <v>730</v>
      </c>
      <c r="AI13" s="171">
        <f t="shared" si="24"/>
        <v>112.82843894899537</v>
      </c>
      <c r="AJ13" s="170">
        <f t="shared" si="25"/>
        <v>83</v>
      </c>
      <c r="AK13" s="165">
        <v>88</v>
      </c>
      <c r="AL13" s="165">
        <v>107</v>
      </c>
      <c r="AM13" s="171">
        <f t="shared" si="14"/>
        <v>121.59090909090908</v>
      </c>
      <c r="AN13" s="170">
        <f t="shared" si="15"/>
        <v>19</v>
      </c>
      <c r="AO13" s="174">
        <v>210</v>
      </c>
      <c r="AP13" s="174">
        <v>210</v>
      </c>
      <c r="AQ13" s="173">
        <f t="shared" si="26"/>
        <v>100</v>
      </c>
      <c r="AR13" s="172">
        <f t="shared" si="16"/>
        <v>0</v>
      </c>
      <c r="AS13" s="175">
        <v>1064</v>
      </c>
      <c r="AT13" s="176">
        <v>1103</v>
      </c>
      <c r="AU13" s="177">
        <f t="shared" si="17"/>
        <v>103.7</v>
      </c>
      <c r="AV13" s="178">
        <f t="shared" si="18"/>
        <v>39</v>
      </c>
      <c r="AW13" s="165">
        <v>622</v>
      </c>
      <c r="AX13" s="165">
        <v>632</v>
      </c>
      <c r="AY13" s="171">
        <f t="shared" si="19"/>
        <v>101.60771704180065</v>
      </c>
      <c r="AZ13" s="170">
        <f t="shared" si="20"/>
        <v>10</v>
      </c>
      <c r="BA13" s="165">
        <v>559</v>
      </c>
      <c r="BB13" s="165">
        <v>579</v>
      </c>
      <c r="BC13" s="171">
        <f t="shared" si="21"/>
        <v>103.57781753130591</v>
      </c>
      <c r="BD13" s="170">
        <f t="shared" si="22"/>
        <v>20</v>
      </c>
      <c r="BE13" s="166">
        <v>2245.4855195911414</v>
      </c>
      <c r="BF13" s="165">
        <v>3401.9847328244273</v>
      </c>
      <c r="BG13" s="207">
        <f t="shared" si="27"/>
        <v>151.50330310051885</v>
      </c>
      <c r="BH13" s="165">
        <v>57</v>
      </c>
      <c r="BI13" s="165">
        <v>43</v>
      </c>
      <c r="BJ13" s="168">
        <f t="shared" si="28"/>
        <v>75.400000000000006</v>
      </c>
      <c r="BK13" s="170">
        <f t="shared" si="29"/>
        <v>-14</v>
      </c>
      <c r="BL13" s="170">
        <v>11</v>
      </c>
      <c r="BM13" s="165">
        <v>4004.73</v>
      </c>
      <c r="BN13" s="165">
        <v>5417.74</v>
      </c>
      <c r="BO13" s="169">
        <f t="shared" si="30"/>
        <v>135.28352722905163</v>
      </c>
      <c r="BP13" s="170">
        <f t="shared" si="31"/>
        <v>1413.0099999999998</v>
      </c>
    </row>
    <row r="14" spans="1:68" s="82" customFormat="1" ht="18" customHeight="1" x14ac:dyDescent="0.25">
      <c r="A14" s="148" t="s">
        <v>111</v>
      </c>
      <c r="B14" s="165">
        <v>658</v>
      </c>
      <c r="C14" s="166">
        <v>647</v>
      </c>
      <c r="D14" s="168">
        <f t="shared" si="0"/>
        <v>98.328267477203639</v>
      </c>
      <c r="E14" s="170">
        <f t="shared" si="1"/>
        <v>-11</v>
      </c>
      <c r="F14" s="165">
        <v>284</v>
      </c>
      <c r="G14" s="165">
        <v>276</v>
      </c>
      <c r="H14" s="168">
        <f t="shared" si="2"/>
        <v>97.183098591549296</v>
      </c>
      <c r="I14" s="170">
        <f t="shared" si="3"/>
        <v>-8</v>
      </c>
      <c r="J14" s="165">
        <v>296</v>
      </c>
      <c r="K14" s="165">
        <v>347</v>
      </c>
      <c r="L14" s="168">
        <f t="shared" si="4"/>
        <v>117.22972972972974</v>
      </c>
      <c r="M14" s="170">
        <f t="shared" si="5"/>
        <v>51</v>
      </c>
      <c r="N14" s="165">
        <v>189</v>
      </c>
      <c r="O14" s="165">
        <v>234</v>
      </c>
      <c r="P14" s="168">
        <f t="shared" si="6"/>
        <v>123.80952380952381</v>
      </c>
      <c r="Q14" s="170">
        <f t="shared" si="7"/>
        <v>45</v>
      </c>
      <c r="R14" s="169">
        <v>63.9</v>
      </c>
      <c r="S14" s="169">
        <v>67.400000000000006</v>
      </c>
      <c r="T14" s="169">
        <f t="shared" si="23"/>
        <v>3.5000000000000071</v>
      </c>
      <c r="U14" s="165">
        <v>16</v>
      </c>
      <c r="V14" s="165">
        <v>32</v>
      </c>
      <c r="W14" s="171">
        <v>0</v>
      </c>
      <c r="X14" s="170">
        <f t="shared" si="9"/>
        <v>16</v>
      </c>
      <c r="Y14" s="165">
        <v>1453</v>
      </c>
      <c r="Z14" s="165">
        <v>1690</v>
      </c>
      <c r="AA14" s="171">
        <f t="shared" si="10"/>
        <v>116.31108052305575</v>
      </c>
      <c r="AB14" s="170">
        <f t="shared" si="11"/>
        <v>237</v>
      </c>
      <c r="AC14" s="165">
        <v>644</v>
      </c>
      <c r="AD14" s="165">
        <v>641</v>
      </c>
      <c r="AE14" s="171">
        <f t="shared" si="12"/>
        <v>99.534161490683232</v>
      </c>
      <c r="AF14" s="170">
        <f t="shared" si="13"/>
        <v>-3</v>
      </c>
      <c r="AG14" s="165">
        <v>449</v>
      </c>
      <c r="AH14" s="166">
        <v>525</v>
      </c>
      <c r="AI14" s="171">
        <f t="shared" si="24"/>
        <v>116.92650334075725</v>
      </c>
      <c r="AJ14" s="170">
        <f t="shared" si="25"/>
        <v>76</v>
      </c>
      <c r="AK14" s="165">
        <v>118</v>
      </c>
      <c r="AL14" s="165">
        <v>125</v>
      </c>
      <c r="AM14" s="171">
        <v>0</v>
      </c>
      <c r="AN14" s="170">
        <f t="shared" si="15"/>
        <v>7</v>
      </c>
      <c r="AO14" s="174">
        <v>93</v>
      </c>
      <c r="AP14" s="174">
        <v>103</v>
      </c>
      <c r="AQ14" s="173">
        <f t="shared" si="26"/>
        <v>110.8</v>
      </c>
      <c r="AR14" s="172">
        <f t="shared" si="16"/>
        <v>10</v>
      </c>
      <c r="AS14" s="175">
        <v>321</v>
      </c>
      <c r="AT14" s="176">
        <v>373</v>
      </c>
      <c r="AU14" s="177">
        <f t="shared" si="17"/>
        <v>116.2</v>
      </c>
      <c r="AV14" s="178">
        <f t="shared" si="18"/>
        <v>52</v>
      </c>
      <c r="AW14" s="165">
        <v>369</v>
      </c>
      <c r="AX14" s="165">
        <v>362</v>
      </c>
      <c r="AY14" s="171">
        <f t="shared" si="19"/>
        <v>98.102981029810294</v>
      </c>
      <c r="AZ14" s="170">
        <f t="shared" si="20"/>
        <v>-7</v>
      </c>
      <c r="BA14" s="165">
        <v>321</v>
      </c>
      <c r="BB14" s="165">
        <v>335</v>
      </c>
      <c r="BC14" s="171">
        <f t="shared" si="21"/>
        <v>104.3613707165109</v>
      </c>
      <c r="BD14" s="170">
        <f t="shared" si="22"/>
        <v>14</v>
      </c>
      <c r="BE14" s="166">
        <v>1740.3703703703704</v>
      </c>
      <c r="BF14" s="165">
        <v>2261.1888111888111</v>
      </c>
      <c r="BG14" s="207">
        <f t="shared" si="27"/>
        <v>129.9257244139134</v>
      </c>
      <c r="BH14" s="165">
        <v>68</v>
      </c>
      <c r="BI14" s="165">
        <v>32</v>
      </c>
      <c r="BJ14" s="168">
        <f t="shared" si="28"/>
        <v>47.1</v>
      </c>
      <c r="BK14" s="170">
        <f t="shared" si="29"/>
        <v>-36</v>
      </c>
      <c r="BL14" s="170">
        <v>5</v>
      </c>
      <c r="BM14" s="165">
        <v>3944.67</v>
      </c>
      <c r="BN14" s="165">
        <v>4629.78</v>
      </c>
      <c r="BO14" s="169">
        <f t="shared" si="30"/>
        <v>117.36799275985061</v>
      </c>
      <c r="BP14" s="170">
        <f t="shared" si="31"/>
        <v>685.10999999999967</v>
      </c>
    </row>
    <row r="15" spans="1:68" s="82" customFormat="1" ht="18" customHeight="1" x14ac:dyDescent="0.25">
      <c r="A15" s="148" t="s">
        <v>110</v>
      </c>
      <c r="B15" s="165">
        <v>807</v>
      </c>
      <c r="C15" s="166">
        <v>917</v>
      </c>
      <c r="D15" s="168">
        <f t="shared" si="0"/>
        <v>113.63073110285006</v>
      </c>
      <c r="E15" s="170">
        <f t="shared" si="1"/>
        <v>110</v>
      </c>
      <c r="F15" s="165">
        <v>419</v>
      </c>
      <c r="G15" s="165">
        <v>396</v>
      </c>
      <c r="H15" s="168">
        <f t="shared" si="2"/>
        <v>94.510739856801905</v>
      </c>
      <c r="I15" s="170">
        <f t="shared" si="3"/>
        <v>-23</v>
      </c>
      <c r="J15" s="165">
        <v>685</v>
      </c>
      <c r="K15" s="165">
        <v>709</v>
      </c>
      <c r="L15" s="168">
        <f t="shared" si="4"/>
        <v>103.50364963503648</v>
      </c>
      <c r="M15" s="170">
        <f t="shared" si="5"/>
        <v>24</v>
      </c>
      <c r="N15" s="165">
        <v>402</v>
      </c>
      <c r="O15" s="165">
        <v>410</v>
      </c>
      <c r="P15" s="168">
        <f t="shared" si="6"/>
        <v>101.99004975124377</v>
      </c>
      <c r="Q15" s="170">
        <f t="shared" si="7"/>
        <v>8</v>
      </c>
      <c r="R15" s="169">
        <v>58.7</v>
      </c>
      <c r="S15" s="169">
        <v>57.8</v>
      </c>
      <c r="T15" s="169">
        <f t="shared" si="23"/>
        <v>-0.90000000000000568</v>
      </c>
      <c r="U15" s="165">
        <v>51</v>
      </c>
      <c r="V15" s="165">
        <v>93</v>
      </c>
      <c r="W15" s="171">
        <f t="shared" si="8"/>
        <v>182.35294117647058</v>
      </c>
      <c r="X15" s="170">
        <f t="shared" si="9"/>
        <v>42</v>
      </c>
      <c r="Y15" s="165">
        <v>2311</v>
      </c>
      <c r="Z15" s="165">
        <v>2798</v>
      </c>
      <c r="AA15" s="171">
        <f t="shared" si="10"/>
        <v>121.07312851579404</v>
      </c>
      <c r="AB15" s="170">
        <f t="shared" si="11"/>
        <v>487</v>
      </c>
      <c r="AC15" s="165">
        <v>794</v>
      </c>
      <c r="AD15" s="165">
        <v>884</v>
      </c>
      <c r="AE15" s="171">
        <f t="shared" si="12"/>
        <v>111.33501259445843</v>
      </c>
      <c r="AF15" s="170">
        <f t="shared" si="13"/>
        <v>90</v>
      </c>
      <c r="AG15" s="165">
        <v>766</v>
      </c>
      <c r="AH15" s="166">
        <v>986</v>
      </c>
      <c r="AI15" s="171">
        <f t="shared" si="24"/>
        <v>128.7206266318538</v>
      </c>
      <c r="AJ15" s="170">
        <f t="shared" si="25"/>
        <v>220</v>
      </c>
      <c r="AK15" s="165">
        <v>43</v>
      </c>
      <c r="AL15" s="165">
        <v>140</v>
      </c>
      <c r="AM15" s="171">
        <f t="shared" si="14"/>
        <v>325.58139534883719</v>
      </c>
      <c r="AN15" s="170">
        <f t="shared" si="15"/>
        <v>97</v>
      </c>
      <c r="AO15" s="174">
        <v>213</v>
      </c>
      <c r="AP15" s="174">
        <v>225</v>
      </c>
      <c r="AQ15" s="173">
        <f t="shared" si="26"/>
        <v>105.6</v>
      </c>
      <c r="AR15" s="172">
        <f t="shared" si="16"/>
        <v>12</v>
      </c>
      <c r="AS15" s="175">
        <v>666</v>
      </c>
      <c r="AT15" s="176">
        <v>673</v>
      </c>
      <c r="AU15" s="177">
        <f t="shared" si="17"/>
        <v>101.1</v>
      </c>
      <c r="AV15" s="178">
        <f t="shared" si="18"/>
        <v>7</v>
      </c>
      <c r="AW15" s="165">
        <v>409</v>
      </c>
      <c r="AX15" s="165">
        <v>470</v>
      </c>
      <c r="AY15" s="171">
        <f t="shared" si="19"/>
        <v>114.91442542787287</v>
      </c>
      <c r="AZ15" s="170">
        <f t="shared" si="20"/>
        <v>61</v>
      </c>
      <c r="BA15" s="165">
        <v>362</v>
      </c>
      <c r="BB15" s="165">
        <v>409</v>
      </c>
      <c r="BC15" s="171">
        <f t="shared" si="21"/>
        <v>112.98342541436463</v>
      </c>
      <c r="BD15" s="170">
        <f t="shared" si="22"/>
        <v>47</v>
      </c>
      <c r="BE15" s="166">
        <v>2304.3478260869565</v>
      </c>
      <c r="BF15" s="165">
        <v>3400</v>
      </c>
      <c r="BG15" s="207">
        <f t="shared" si="27"/>
        <v>147.54716981132077</v>
      </c>
      <c r="BH15" s="165">
        <v>45</v>
      </c>
      <c r="BI15" s="165">
        <v>49</v>
      </c>
      <c r="BJ15" s="168">
        <f t="shared" si="28"/>
        <v>108.9</v>
      </c>
      <c r="BK15" s="170">
        <f t="shared" si="29"/>
        <v>4</v>
      </c>
      <c r="BL15" s="170">
        <v>7</v>
      </c>
      <c r="BM15" s="165">
        <v>4764.2</v>
      </c>
      <c r="BN15" s="165">
        <v>4621.84</v>
      </c>
      <c r="BO15" s="169">
        <f t="shared" si="30"/>
        <v>97.011880273708087</v>
      </c>
      <c r="BP15" s="170">
        <f t="shared" si="31"/>
        <v>-142.35999999999967</v>
      </c>
    </row>
    <row r="16" spans="1:68" s="82" customFormat="1" ht="18" customHeight="1" x14ac:dyDescent="0.25">
      <c r="A16" s="148" t="s">
        <v>109</v>
      </c>
      <c r="B16" s="165">
        <v>1067</v>
      </c>
      <c r="C16" s="166">
        <v>1073</v>
      </c>
      <c r="D16" s="168">
        <f t="shared" si="0"/>
        <v>100.56232427366447</v>
      </c>
      <c r="E16" s="170">
        <f t="shared" si="1"/>
        <v>6</v>
      </c>
      <c r="F16" s="165">
        <v>460</v>
      </c>
      <c r="G16" s="165">
        <v>417</v>
      </c>
      <c r="H16" s="168">
        <f t="shared" si="2"/>
        <v>90.65217391304347</v>
      </c>
      <c r="I16" s="170">
        <f t="shared" si="3"/>
        <v>-43</v>
      </c>
      <c r="J16" s="165">
        <v>398</v>
      </c>
      <c r="K16" s="165">
        <v>364</v>
      </c>
      <c r="L16" s="168">
        <f t="shared" si="4"/>
        <v>91.457286432160799</v>
      </c>
      <c r="M16" s="170">
        <f t="shared" si="5"/>
        <v>-34</v>
      </c>
      <c r="N16" s="165">
        <v>231</v>
      </c>
      <c r="O16" s="165">
        <v>159</v>
      </c>
      <c r="P16" s="168">
        <f t="shared" si="6"/>
        <v>68.831168831168839</v>
      </c>
      <c r="Q16" s="170">
        <f t="shared" si="7"/>
        <v>-72</v>
      </c>
      <c r="R16" s="169">
        <v>58</v>
      </c>
      <c r="S16" s="169">
        <v>43.7</v>
      </c>
      <c r="T16" s="169">
        <f t="shared" si="23"/>
        <v>-14.299999999999997</v>
      </c>
      <c r="U16" s="165">
        <v>55</v>
      </c>
      <c r="V16" s="165">
        <v>119</v>
      </c>
      <c r="W16" s="171">
        <f t="shared" si="8"/>
        <v>216.36363636363635</v>
      </c>
      <c r="X16" s="170">
        <f t="shared" si="9"/>
        <v>64</v>
      </c>
      <c r="Y16" s="165">
        <v>1828</v>
      </c>
      <c r="Z16" s="165">
        <v>1603</v>
      </c>
      <c r="AA16" s="171">
        <f t="shared" si="10"/>
        <v>87.691466083150985</v>
      </c>
      <c r="AB16" s="170">
        <f t="shared" si="11"/>
        <v>-225</v>
      </c>
      <c r="AC16" s="165">
        <v>1058</v>
      </c>
      <c r="AD16" s="165">
        <v>1023</v>
      </c>
      <c r="AE16" s="171">
        <f t="shared" si="12"/>
        <v>96.69187145557656</v>
      </c>
      <c r="AF16" s="170">
        <f t="shared" si="13"/>
        <v>-35</v>
      </c>
      <c r="AG16" s="165">
        <v>446</v>
      </c>
      <c r="AH16" s="166">
        <v>331</v>
      </c>
      <c r="AI16" s="171">
        <f t="shared" si="24"/>
        <v>74.215246636771298</v>
      </c>
      <c r="AJ16" s="170">
        <f t="shared" si="25"/>
        <v>-115</v>
      </c>
      <c r="AK16" s="165">
        <v>36</v>
      </c>
      <c r="AL16" s="165">
        <v>23</v>
      </c>
      <c r="AM16" s="171">
        <f t="shared" si="14"/>
        <v>63.888888888888886</v>
      </c>
      <c r="AN16" s="170">
        <f t="shared" si="15"/>
        <v>-13</v>
      </c>
      <c r="AO16" s="174">
        <v>94</v>
      </c>
      <c r="AP16" s="174">
        <v>116</v>
      </c>
      <c r="AQ16" s="173">
        <f t="shared" si="26"/>
        <v>123.4</v>
      </c>
      <c r="AR16" s="172">
        <f t="shared" si="16"/>
        <v>22</v>
      </c>
      <c r="AS16" s="175">
        <v>462</v>
      </c>
      <c r="AT16" s="176">
        <v>465</v>
      </c>
      <c r="AU16" s="177">
        <f t="shared" si="17"/>
        <v>100.6</v>
      </c>
      <c r="AV16" s="178">
        <f t="shared" si="18"/>
        <v>3</v>
      </c>
      <c r="AW16" s="165">
        <v>667</v>
      </c>
      <c r="AX16" s="165">
        <v>619</v>
      </c>
      <c r="AY16" s="171">
        <f t="shared" si="19"/>
        <v>92.803598200899557</v>
      </c>
      <c r="AZ16" s="170">
        <f t="shared" si="20"/>
        <v>-48</v>
      </c>
      <c r="BA16" s="165">
        <v>558</v>
      </c>
      <c r="BB16" s="165">
        <v>526</v>
      </c>
      <c r="BC16" s="171">
        <f t="shared" si="21"/>
        <v>94.26523297491039</v>
      </c>
      <c r="BD16" s="170">
        <f t="shared" si="22"/>
        <v>-32</v>
      </c>
      <c r="BE16" s="166">
        <v>1502.5454545454545</v>
      </c>
      <c r="BF16" s="165">
        <v>2052.4793388429753</v>
      </c>
      <c r="BG16" s="207">
        <f t="shared" si="27"/>
        <v>136.60014960837808</v>
      </c>
      <c r="BH16" s="165">
        <v>79</v>
      </c>
      <c r="BI16" s="165">
        <v>91</v>
      </c>
      <c r="BJ16" s="168">
        <f t="shared" si="28"/>
        <v>115.2</v>
      </c>
      <c r="BK16" s="170">
        <f t="shared" si="29"/>
        <v>12</v>
      </c>
      <c r="BL16" s="170">
        <v>3</v>
      </c>
      <c r="BM16" s="165">
        <v>3891.13</v>
      </c>
      <c r="BN16" s="165">
        <v>4674.51</v>
      </c>
      <c r="BO16" s="169">
        <f t="shared" si="30"/>
        <v>120.13245509659147</v>
      </c>
      <c r="BP16" s="170">
        <f t="shared" si="31"/>
        <v>783.38000000000011</v>
      </c>
    </row>
    <row r="17" spans="1:68" s="82" customFormat="1" ht="18" customHeight="1" x14ac:dyDescent="0.25">
      <c r="A17" s="148" t="s">
        <v>108</v>
      </c>
      <c r="B17" s="165">
        <v>741</v>
      </c>
      <c r="C17" s="166">
        <v>840</v>
      </c>
      <c r="D17" s="168">
        <f t="shared" si="0"/>
        <v>113.36032388663968</v>
      </c>
      <c r="E17" s="170">
        <f t="shared" si="1"/>
        <v>99</v>
      </c>
      <c r="F17" s="165">
        <v>381</v>
      </c>
      <c r="G17" s="165">
        <v>402</v>
      </c>
      <c r="H17" s="168">
        <f t="shared" si="2"/>
        <v>105.51181102362204</v>
      </c>
      <c r="I17" s="170">
        <f t="shared" si="3"/>
        <v>21</v>
      </c>
      <c r="J17" s="165">
        <v>416</v>
      </c>
      <c r="K17" s="165">
        <v>468</v>
      </c>
      <c r="L17" s="168">
        <f t="shared" si="4"/>
        <v>112.5</v>
      </c>
      <c r="M17" s="170">
        <f t="shared" si="5"/>
        <v>52</v>
      </c>
      <c r="N17" s="165">
        <v>219</v>
      </c>
      <c r="O17" s="165">
        <v>281</v>
      </c>
      <c r="P17" s="168">
        <f t="shared" si="6"/>
        <v>128.31050228310502</v>
      </c>
      <c r="Q17" s="170">
        <f t="shared" si="7"/>
        <v>62</v>
      </c>
      <c r="R17" s="169">
        <v>52.6</v>
      </c>
      <c r="S17" s="169">
        <v>60</v>
      </c>
      <c r="T17" s="169">
        <f t="shared" si="23"/>
        <v>7.3999999999999986</v>
      </c>
      <c r="U17" s="165">
        <v>24</v>
      </c>
      <c r="V17" s="165">
        <v>39</v>
      </c>
      <c r="W17" s="171">
        <f t="shared" si="8"/>
        <v>162.5</v>
      </c>
      <c r="X17" s="170">
        <f t="shared" si="9"/>
        <v>15</v>
      </c>
      <c r="Y17" s="165">
        <v>1640</v>
      </c>
      <c r="Z17" s="165">
        <v>2292</v>
      </c>
      <c r="AA17" s="171">
        <f t="shared" si="10"/>
        <v>139.7560975609756</v>
      </c>
      <c r="AB17" s="170">
        <f t="shared" si="11"/>
        <v>652</v>
      </c>
      <c r="AC17" s="165">
        <v>710</v>
      </c>
      <c r="AD17" s="165">
        <v>836</v>
      </c>
      <c r="AE17" s="171">
        <f t="shared" si="12"/>
        <v>117.74647887323944</v>
      </c>
      <c r="AF17" s="170">
        <f t="shared" si="13"/>
        <v>126</v>
      </c>
      <c r="AG17" s="165">
        <v>411</v>
      </c>
      <c r="AH17" s="166">
        <v>754</v>
      </c>
      <c r="AI17" s="171">
        <f t="shared" si="24"/>
        <v>183.45498783454988</v>
      </c>
      <c r="AJ17" s="170">
        <f t="shared" si="25"/>
        <v>343</v>
      </c>
      <c r="AK17" s="165">
        <v>28</v>
      </c>
      <c r="AL17" s="165">
        <v>60</v>
      </c>
      <c r="AM17" s="171">
        <f t="shared" si="14"/>
        <v>214.28571428571428</v>
      </c>
      <c r="AN17" s="170">
        <f t="shared" si="15"/>
        <v>32</v>
      </c>
      <c r="AO17" s="174">
        <v>122</v>
      </c>
      <c r="AP17" s="174">
        <v>155</v>
      </c>
      <c r="AQ17" s="173">
        <f t="shared" si="26"/>
        <v>127</v>
      </c>
      <c r="AR17" s="172">
        <f t="shared" si="16"/>
        <v>33</v>
      </c>
      <c r="AS17" s="175">
        <v>562</v>
      </c>
      <c r="AT17" s="176">
        <v>547</v>
      </c>
      <c r="AU17" s="177">
        <f t="shared" si="17"/>
        <v>97.3</v>
      </c>
      <c r="AV17" s="178">
        <f t="shared" si="18"/>
        <v>-15</v>
      </c>
      <c r="AW17" s="165">
        <v>374</v>
      </c>
      <c r="AX17" s="165">
        <v>491</v>
      </c>
      <c r="AY17" s="171">
        <f t="shared" si="19"/>
        <v>131.28342245989305</v>
      </c>
      <c r="AZ17" s="170">
        <f t="shared" si="20"/>
        <v>117</v>
      </c>
      <c r="BA17" s="165">
        <v>338</v>
      </c>
      <c r="BB17" s="165">
        <v>438</v>
      </c>
      <c r="BC17" s="171">
        <f t="shared" si="21"/>
        <v>129.58579881656803</v>
      </c>
      <c r="BD17" s="170">
        <f t="shared" si="22"/>
        <v>100</v>
      </c>
      <c r="BE17" s="166">
        <v>2369.5364238410598</v>
      </c>
      <c r="BF17" s="165">
        <v>3513.2832080200501</v>
      </c>
      <c r="BG17" s="207">
        <f t="shared" si="27"/>
        <v>148.26879944411053</v>
      </c>
      <c r="BH17" s="165">
        <v>67</v>
      </c>
      <c r="BI17" s="165">
        <v>78</v>
      </c>
      <c r="BJ17" s="168">
        <f t="shared" si="28"/>
        <v>116.4</v>
      </c>
      <c r="BK17" s="170">
        <f t="shared" si="29"/>
        <v>11</v>
      </c>
      <c r="BL17" s="170">
        <v>2</v>
      </c>
      <c r="BM17" s="165">
        <v>4672.7299999999996</v>
      </c>
      <c r="BN17" s="165">
        <v>5046.91</v>
      </c>
      <c r="BO17" s="169">
        <f t="shared" si="30"/>
        <v>108.00773851688415</v>
      </c>
      <c r="BP17" s="170">
        <f t="shared" si="31"/>
        <v>374.18000000000029</v>
      </c>
    </row>
    <row r="18" spans="1:68" s="82" customFormat="1" ht="18" customHeight="1" x14ac:dyDescent="0.25">
      <c r="A18" s="148" t="s">
        <v>107</v>
      </c>
      <c r="B18" s="165">
        <v>1660</v>
      </c>
      <c r="C18" s="166">
        <v>1521</v>
      </c>
      <c r="D18" s="168">
        <f t="shared" si="0"/>
        <v>91.626506024096386</v>
      </c>
      <c r="E18" s="170">
        <f t="shared" si="1"/>
        <v>-139</v>
      </c>
      <c r="F18" s="165">
        <v>816</v>
      </c>
      <c r="G18" s="165">
        <v>736</v>
      </c>
      <c r="H18" s="168">
        <f t="shared" si="2"/>
        <v>90.196078431372555</v>
      </c>
      <c r="I18" s="170">
        <f t="shared" si="3"/>
        <v>-80</v>
      </c>
      <c r="J18" s="165">
        <v>914</v>
      </c>
      <c r="K18" s="165">
        <v>921</v>
      </c>
      <c r="L18" s="168">
        <f t="shared" si="4"/>
        <v>100.76586433260395</v>
      </c>
      <c r="M18" s="170">
        <f t="shared" si="5"/>
        <v>7</v>
      </c>
      <c r="N18" s="165">
        <v>541</v>
      </c>
      <c r="O18" s="165">
        <v>594</v>
      </c>
      <c r="P18" s="168">
        <f t="shared" si="6"/>
        <v>109.79667282809611</v>
      </c>
      <c r="Q18" s="170">
        <f t="shared" si="7"/>
        <v>53</v>
      </c>
      <c r="R18" s="169">
        <v>59.2</v>
      </c>
      <c r="S18" s="169">
        <v>64.5</v>
      </c>
      <c r="T18" s="169">
        <f t="shared" si="23"/>
        <v>5.2999999999999972</v>
      </c>
      <c r="U18" s="165">
        <v>58</v>
      </c>
      <c r="V18" s="165">
        <v>124</v>
      </c>
      <c r="W18" s="171">
        <f t="shared" si="8"/>
        <v>213.79310344827584</v>
      </c>
      <c r="X18" s="170">
        <f t="shared" si="9"/>
        <v>66</v>
      </c>
      <c r="Y18" s="165">
        <v>4433</v>
      </c>
      <c r="Z18" s="165">
        <v>4089</v>
      </c>
      <c r="AA18" s="171">
        <f t="shared" si="10"/>
        <v>92.240018046469658</v>
      </c>
      <c r="AB18" s="170">
        <f t="shared" si="11"/>
        <v>-344</v>
      </c>
      <c r="AC18" s="165">
        <v>1638</v>
      </c>
      <c r="AD18" s="165">
        <v>1488</v>
      </c>
      <c r="AE18" s="171">
        <f t="shared" si="12"/>
        <v>90.842490842490847</v>
      </c>
      <c r="AF18" s="170">
        <f t="shared" si="13"/>
        <v>-150</v>
      </c>
      <c r="AG18" s="165">
        <v>2072</v>
      </c>
      <c r="AH18" s="166">
        <v>1778</v>
      </c>
      <c r="AI18" s="171">
        <f t="shared" si="24"/>
        <v>85.810810810810807</v>
      </c>
      <c r="AJ18" s="170">
        <f t="shared" si="25"/>
        <v>-294</v>
      </c>
      <c r="AK18" s="165">
        <v>98</v>
      </c>
      <c r="AL18" s="165">
        <v>123</v>
      </c>
      <c r="AM18" s="171">
        <f t="shared" si="14"/>
        <v>125.51020408163265</v>
      </c>
      <c r="AN18" s="170">
        <f t="shared" si="15"/>
        <v>25</v>
      </c>
      <c r="AO18" s="174">
        <v>367</v>
      </c>
      <c r="AP18" s="174">
        <v>364</v>
      </c>
      <c r="AQ18" s="173">
        <f t="shared" si="26"/>
        <v>99.2</v>
      </c>
      <c r="AR18" s="172">
        <f t="shared" si="16"/>
        <v>-3</v>
      </c>
      <c r="AS18" s="175">
        <v>1039</v>
      </c>
      <c r="AT18" s="176">
        <v>1050</v>
      </c>
      <c r="AU18" s="177">
        <f t="shared" si="17"/>
        <v>101.1</v>
      </c>
      <c r="AV18" s="178">
        <f t="shared" si="18"/>
        <v>11</v>
      </c>
      <c r="AW18" s="165">
        <v>873</v>
      </c>
      <c r="AX18" s="165">
        <v>834</v>
      </c>
      <c r="AY18" s="171">
        <f t="shared" si="19"/>
        <v>95.532646048109967</v>
      </c>
      <c r="AZ18" s="170">
        <f t="shared" si="20"/>
        <v>-39</v>
      </c>
      <c r="BA18" s="165">
        <v>765</v>
      </c>
      <c r="BB18" s="165">
        <v>745</v>
      </c>
      <c r="BC18" s="171">
        <f t="shared" si="21"/>
        <v>97.385620915032675</v>
      </c>
      <c r="BD18" s="170">
        <f t="shared" si="22"/>
        <v>-20</v>
      </c>
      <c r="BE18" s="166">
        <v>1757.3221757322176</v>
      </c>
      <c r="BF18" s="165">
        <v>2165.9670164917543</v>
      </c>
      <c r="BG18" s="207">
        <f t="shared" si="27"/>
        <v>123.25383736703077</v>
      </c>
      <c r="BH18" s="165">
        <v>105</v>
      </c>
      <c r="BI18" s="165">
        <v>102</v>
      </c>
      <c r="BJ18" s="168">
        <f t="shared" si="28"/>
        <v>97.1</v>
      </c>
      <c r="BK18" s="170">
        <f t="shared" si="29"/>
        <v>-3</v>
      </c>
      <c r="BL18" s="170">
        <v>14</v>
      </c>
      <c r="BM18" s="165">
        <v>4193.3</v>
      </c>
      <c r="BN18" s="165">
        <v>4832.49</v>
      </c>
      <c r="BO18" s="169">
        <f t="shared" si="30"/>
        <v>115.24312593899792</v>
      </c>
      <c r="BP18" s="170">
        <f t="shared" si="31"/>
        <v>639.1899999999996</v>
      </c>
    </row>
    <row r="19" spans="1:68" s="83" customFormat="1" ht="18" customHeight="1" x14ac:dyDescent="0.25">
      <c r="A19" s="148" t="s">
        <v>106</v>
      </c>
      <c r="B19" s="165">
        <v>628</v>
      </c>
      <c r="C19" s="166">
        <v>599</v>
      </c>
      <c r="D19" s="168">
        <f t="shared" si="0"/>
        <v>95.382165605095537</v>
      </c>
      <c r="E19" s="170">
        <f t="shared" si="1"/>
        <v>-29</v>
      </c>
      <c r="F19" s="165">
        <v>326</v>
      </c>
      <c r="G19" s="165">
        <v>240</v>
      </c>
      <c r="H19" s="168">
        <f t="shared" si="2"/>
        <v>73.619631901840492</v>
      </c>
      <c r="I19" s="170">
        <f t="shared" si="3"/>
        <v>-86</v>
      </c>
      <c r="J19" s="165">
        <v>386</v>
      </c>
      <c r="K19" s="165">
        <v>430</v>
      </c>
      <c r="L19" s="168">
        <f t="shared" si="4"/>
        <v>111.39896373056995</v>
      </c>
      <c r="M19" s="170">
        <f t="shared" si="5"/>
        <v>44</v>
      </c>
      <c r="N19" s="165">
        <v>213</v>
      </c>
      <c r="O19" s="165">
        <v>242</v>
      </c>
      <c r="P19" s="168">
        <f t="shared" si="6"/>
        <v>113.6150234741784</v>
      </c>
      <c r="Q19" s="170">
        <f t="shared" si="7"/>
        <v>29</v>
      </c>
      <c r="R19" s="169">
        <v>55.2</v>
      </c>
      <c r="S19" s="169">
        <v>56.3</v>
      </c>
      <c r="T19" s="169">
        <f t="shared" si="23"/>
        <v>1.0999999999999943</v>
      </c>
      <c r="U19" s="165">
        <v>21</v>
      </c>
      <c r="V19" s="165">
        <v>52</v>
      </c>
      <c r="W19" s="171">
        <f t="shared" si="8"/>
        <v>247.61904761904762</v>
      </c>
      <c r="X19" s="170">
        <f t="shared" si="9"/>
        <v>31</v>
      </c>
      <c r="Y19" s="165">
        <v>1700</v>
      </c>
      <c r="Z19" s="165">
        <v>2057</v>
      </c>
      <c r="AA19" s="171">
        <f t="shared" si="10"/>
        <v>121</v>
      </c>
      <c r="AB19" s="170">
        <f t="shared" si="11"/>
        <v>357</v>
      </c>
      <c r="AC19" s="165">
        <v>618</v>
      </c>
      <c r="AD19" s="165">
        <v>598</v>
      </c>
      <c r="AE19" s="171">
        <f t="shared" si="12"/>
        <v>96.763754045307451</v>
      </c>
      <c r="AF19" s="170">
        <f t="shared" si="13"/>
        <v>-20</v>
      </c>
      <c r="AG19" s="165">
        <v>579</v>
      </c>
      <c r="AH19" s="166">
        <v>934</v>
      </c>
      <c r="AI19" s="171">
        <f t="shared" si="24"/>
        <v>161.31260794473229</v>
      </c>
      <c r="AJ19" s="170">
        <f t="shared" si="25"/>
        <v>355</v>
      </c>
      <c r="AK19" s="165">
        <v>57</v>
      </c>
      <c r="AL19" s="165">
        <v>70</v>
      </c>
      <c r="AM19" s="171">
        <f t="shared" si="14"/>
        <v>122.80701754385966</v>
      </c>
      <c r="AN19" s="170">
        <f t="shared" si="15"/>
        <v>13</v>
      </c>
      <c r="AO19" s="174">
        <v>121</v>
      </c>
      <c r="AP19" s="174">
        <v>121</v>
      </c>
      <c r="AQ19" s="173">
        <f t="shared" si="26"/>
        <v>100</v>
      </c>
      <c r="AR19" s="172">
        <f t="shared" si="16"/>
        <v>0</v>
      </c>
      <c r="AS19" s="175">
        <v>489</v>
      </c>
      <c r="AT19" s="176">
        <v>489</v>
      </c>
      <c r="AU19" s="177">
        <f t="shared" si="17"/>
        <v>100</v>
      </c>
      <c r="AV19" s="178">
        <f t="shared" si="18"/>
        <v>0</v>
      </c>
      <c r="AW19" s="165">
        <v>312</v>
      </c>
      <c r="AX19" s="165">
        <v>301</v>
      </c>
      <c r="AY19" s="171">
        <f t="shared" si="19"/>
        <v>96.474358974358978</v>
      </c>
      <c r="AZ19" s="170">
        <f t="shared" si="20"/>
        <v>-11</v>
      </c>
      <c r="BA19" s="165">
        <v>290</v>
      </c>
      <c r="BB19" s="165">
        <v>269</v>
      </c>
      <c r="BC19" s="171">
        <f t="shared" si="21"/>
        <v>92.758620689655174</v>
      </c>
      <c r="BD19" s="170">
        <f t="shared" si="22"/>
        <v>-21</v>
      </c>
      <c r="BE19" s="166">
        <v>2247.750865051903</v>
      </c>
      <c r="BF19" s="165">
        <v>2934.5890410958905</v>
      </c>
      <c r="BG19" s="207">
        <f t="shared" si="27"/>
        <v>130.55668609555303</v>
      </c>
      <c r="BH19" s="165">
        <v>56</v>
      </c>
      <c r="BI19" s="165">
        <v>61</v>
      </c>
      <c r="BJ19" s="168">
        <f t="shared" si="28"/>
        <v>108.9</v>
      </c>
      <c r="BK19" s="170">
        <f t="shared" si="29"/>
        <v>5</v>
      </c>
      <c r="BL19" s="170">
        <v>0</v>
      </c>
      <c r="BM19" s="165">
        <v>4442.95</v>
      </c>
      <c r="BN19" s="165">
        <v>4934.87</v>
      </c>
      <c r="BO19" s="169">
        <f t="shared" si="30"/>
        <v>111.07192293408659</v>
      </c>
      <c r="BP19" s="170">
        <f t="shared" si="31"/>
        <v>491.92000000000007</v>
      </c>
    </row>
    <row r="20" spans="1:68" s="82" customFormat="1" ht="18" customHeight="1" x14ac:dyDescent="0.2">
      <c r="A20" s="149" t="s">
        <v>105</v>
      </c>
      <c r="B20" s="165">
        <v>316</v>
      </c>
      <c r="C20" s="166">
        <v>323</v>
      </c>
      <c r="D20" s="168">
        <f t="shared" si="0"/>
        <v>102.21518987341771</v>
      </c>
      <c r="E20" s="170">
        <f t="shared" si="1"/>
        <v>7</v>
      </c>
      <c r="F20" s="165">
        <v>114</v>
      </c>
      <c r="G20" s="165">
        <v>127</v>
      </c>
      <c r="H20" s="168">
        <f t="shared" si="2"/>
        <v>111.40350877192982</v>
      </c>
      <c r="I20" s="170">
        <f t="shared" si="3"/>
        <v>13</v>
      </c>
      <c r="J20" s="165">
        <v>193</v>
      </c>
      <c r="K20" s="165">
        <v>173</v>
      </c>
      <c r="L20" s="168">
        <f t="shared" si="4"/>
        <v>89.637305699481857</v>
      </c>
      <c r="M20" s="170">
        <f t="shared" si="5"/>
        <v>-20</v>
      </c>
      <c r="N20" s="165">
        <v>97</v>
      </c>
      <c r="O20" s="165">
        <v>83</v>
      </c>
      <c r="P20" s="168">
        <f t="shared" si="6"/>
        <v>85.567010309278345</v>
      </c>
      <c r="Q20" s="170">
        <f t="shared" si="7"/>
        <v>-14</v>
      </c>
      <c r="R20" s="169">
        <v>50.3</v>
      </c>
      <c r="S20" s="169">
        <v>48</v>
      </c>
      <c r="T20" s="169">
        <f t="shared" si="23"/>
        <v>-2.2999999999999972</v>
      </c>
      <c r="U20" s="165">
        <v>40</v>
      </c>
      <c r="V20" s="165">
        <v>30</v>
      </c>
      <c r="W20" s="171">
        <f t="shared" si="8"/>
        <v>75</v>
      </c>
      <c r="X20" s="170">
        <f t="shared" si="9"/>
        <v>-10</v>
      </c>
      <c r="Y20" s="165">
        <v>977</v>
      </c>
      <c r="Z20" s="165">
        <v>850</v>
      </c>
      <c r="AA20" s="171">
        <f t="shared" si="10"/>
        <v>87.001023541453421</v>
      </c>
      <c r="AB20" s="170">
        <f t="shared" si="11"/>
        <v>-127</v>
      </c>
      <c r="AC20" s="165">
        <v>311</v>
      </c>
      <c r="AD20" s="165">
        <v>314</v>
      </c>
      <c r="AE20" s="171">
        <f t="shared" si="12"/>
        <v>100.96463022508037</v>
      </c>
      <c r="AF20" s="170">
        <f t="shared" si="13"/>
        <v>3</v>
      </c>
      <c r="AG20" s="165">
        <v>396</v>
      </c>
      <c r="AH20" s="166">
        <v>320</v>
      </c>
      <c r="AI20" s="171">
        <f t="shared" si="24"/>
        <v>80.808080808080803</v>
      </c>
      <c r="AJ20" s="170">
        <f t="shared" si="25"/>
        <v>-76</v>
      </c>
      <c r="AK20" s="165">
        <v>32</v>
      </c>
      <c r="AL20" s="165">
        <v>22</v>
      </c>
      <c r="AM20" s="171">
        <f t="shared" si="14"/>
        <v>68.75</v>
      </c>
      <c r="AN20" s="170">
        <f t="shared" si="15"/>
        <v>-10</v>
      </c>
      <c r="AO20" s="174">
        <v>79</v>
      </c>
      <c r="AP20" s="174">
        <v>63</v>
      </c>
      <c r="AQ20" s="173">
        <f t="shared" si="26"/>
        <v>79.7</v>
      </c>
      <c r="AR20" s="172">
        <f t="shared" si="16"/>
        <v>-16</v>
      </c>
      <c r="AS20" s="175">
        <v>188</v>
      </c>
      <c r="AT20" s="176">
        <v>187</v>
      </c>
      <c r="AU20" s="177">
        <f t="shared" si="17"/>
        <v>99.5</v>
      </c>
      <c r="AV20" s="178">
        <f t="shared" si="18"/>
        <v>-1</v>
      </c>
      <c r="AW20" s="165">
        <v>142</v>
      </c>
      <c r="AX20" s="165">
        <v>160</v>
      </c>
      <c r="AY20" s="171">
        <f t="shared" si="19"/>
        <v>112.67605633802818</v>
      </c>
      <c r="AZ20" s="170">
        <f t="shared" si="20"/>
        <v>18</v>
      </c>
      <c r="BA20" s="165">
        <v>124</v>
      </c>
      <c r="BB20" s="165">
        <v>141</v>
      </c>
      <c r="BC20" s="171">
        <f t="shared" si="21"/>
        <v>113.70967741935485</v>
      </c>
      <c r="BD20" s="170">
        <f t="shared" si="22"/>
        <v>17</v>
      </c>
      <c r="BE20" s="166">
        <v>1837.6623376623377</v>
      </c>
      <c r="BF20" s="165">
        <v>2357.1428571428573</v>
      </c>
      <c r="BG20" s="207">
        <f t="shared" si="27"/>
        <v>128.26855123674912</v>
      </c>
      <c r="BH20" s="165">
        <v>15</v>
      </c>
      <c r="BI20" s="165">
        <v>25</v>
      </c>
      <c r="BJ20" s="168">
        <f t="shared" si="28"/>
        <v>166.7</v>
      </c>
      <c r="BK20" s="170">
        <f t="shared" si="29"/>
        <v>10</v>
      </c>
      <c r="BL20" s="170">
        <v>14</v>
      </c>
      <c r="BM20" s="165">
        <v>4150.7</v>
      </c>
      <c r="BN20" s="165">
        <v>4414.3999999999996</v>
      </c>
      <c r="BO20" s="169">
        <f t="shared" si="30"/>
        <v>106.35314525260799</v>
      </c>
      <c r="BP20" s="170">
        <f t="shared" si="31"/>
        <v>263.69999999999982</v>
      </c>
    </row>
    <row r="21" spans="1:68" s="82" customFormat="1" ht="18" customHeight="1" x14ac:dyDescent="0.25">
      <c r="A21" s="148" t="s">
        <v>104</v>
      </c>
      <c r="B21" s="165">
        <v>784</v>
      </c>
      <c r="C21" s="166">
        <v>884</v>
      </c>
      <c r="D21" s="168">
        <f t="shared" si="0"/>
        <v>112.75510204081634</v>
      </c>
      <c r="E21" s="170">
        <f t="shared" si="1"/>
        <v>100</v>
      </c>
      <c r="F21" s="165">
        <v>316</v>
      </c>
      <c r="G21" s="165">
        <v>308</v>
      </c>
      <c r="H21" s="168">
        <f t="shared" si="2"/>
        <v>97.468354430379748</v>
      </c>
      <c r="I21" s="170">
        <f t="shared" si="3"/>
        <v>-8</v>
      </c>
      <c r="J21" s="165">
        <v>495</v>
      </c>
      <c r="K21" s="165">
        <v>595</v>
      </c>
      <c r="L21" s="168">
        <f t="shared" si="4"/>
        <v>120.20202020202019</v>
      </c>
      <c r="M21" s="170">
        <f t="shared" si="5"/>
        <v>100</v>
      </c>
      <c r="N21" s="165">
        <v>215</v>
      </c>
      <c r="O21" s="165">
        <v>275</v>
      </c>
      <c r="P21" s="168">
        <f t="shared" si="6"/>
        <v>127.90697674418605</v>
      </c>
      <c r="Q21" s="170">
        <f t="shared" si="7"/>
        <v>60</v>
      </c>
      <c r="R21" s="169">
        <v>43.4</v>
      </c>
      <c r="S21" s="169">
        <v>46.2</v>
      </c>
      <c r="T21" s="169">
        <f t="shared" si="23"/>
        <v>2.8000000000000043</v>
      </c>
      <c r="U21" s="165">
        <v>19</v>
      </c>
      <c r="V21" s="165">
        <v>96</v>
      </c>
      <c r="W21" s="171">
        <f t="shared" si="8"/>
        <v>505.26315789473682</v>
      </c>
      <c r="X21" s="170">
        <f t="shared" si="9"/>
        <v>77</v>
      </c>
      <c r="Y21" s="165">
        <v>2933</v>
      </c>
      <c r="Z21" s="165">
        <v>2884</v>
      </c>
      <c r="AA21" s="171">
        <f t="shared" si="10"/>
        <v>98.329355608591882</v>
      </c>
      <c r="AB21" s="170">
        <f t="shared" si="11"/>
        <v>-49</v>
      </c>
      <c r="AC21" s="165">
        <v>768</v>
      </c>
      <c r="AD21" s="165">
        <v>870</v>
      </c>
      <c r="AE21" s="171">
        <f t="shared" si="12"/>
        <v>113.28125</v>
      </c>
      <c r="AF21" s="170">
        <f t="shared" si="13"/>
        <v>102</v>
      </c>
      <c r="AG21" s="165">
        <v>482</v>
      </c>
      <c r="AH21" s="166">
        <v>516</v>
      </c>
      <c r="AI21" s="171">
        <f t="shared" si="24"/>
        <v>107.0539419087137</v>
      </c>
      <c r="AJ21" s="170">
        <f t="shared" si="25"/>
        <v>34</v>
      </c>
      <c r="AK21" s="165">
        <v>76</v>
      </c>
      <c r="AL21" s="165">
        <v>93</v>
      </c>
      <c r="AM21" s="171">
        <f t="shared" si="14"/>
        <v>122.36842105263158</v>
      </c>
      <c r="AN21" s="170">
        <f t="shared" si="15"/>
        <v>17</v>
      </c>
      <c r="AO21" s="174">
        <v>155</v>
      </c>
      <c r="AP21" s="174">
        <v>169</v>
      </c>
      <c r="AQ21" s="173">
        <f t="shared" si="26"/>
        <v>109</v>
      </c>
      <c r="AR21" s="172">
        <f t="shared" si="16"/>
        <v>14</v>
      </c>
      <c r="AS21" s="175">
        <v>722</v>
      </c>
      <c r="AT21" s="176">
        <v>726</v>
      </c>
      <c r="AU21" s="177">
        <f t="shared" si="17"/>
        <v>100.6</v>
      </c>
      <c r="AV21" s="178">
        <f t="shared" si="18"/>
        <v>4</v>
      </c>
      <c r="AW21" s="165">
        <v>333</v>
      </c>
      <c r="AX21" s="165">
        <v>402</v>
      </c>
      <c r="AY21" s="171">
        <f t="shared" si="19"/>
        <v>120.72072072072073</v>
      </c>
      <c r="AZ21" s="170">
        <f t="shared" si="20"/>
        <v>69</v>
      </c>
      <c r="BA21" s="165">
        <v>283</v>
      </c>
      <c r="BB21" s="165">
        <v>333</v>
      </c>
      <c r="BC21" s="171">
        <f t="shared" si="21"/>
        <v>117.6678445229682</v>
      </c>
      <c r="BD21" s="170">
        <f t="shared" si="22"/>
        <v>50</v>
      </c>
      <c r="BE21" s="166">
        <v>2141.6666666666665</v>
      </c>
      <c r="BF21" s="165">
        <v>2684.848484848485</v>
      </c>
      <c r="BG21" s="207">
        <f t="shared" si="27"/>
        <v>125.36257516802264</v>
      </c>
      <c r="BH21" s="165">
        <v>102</v>
      </c>
      <c r="BI21" s="165">
        <v>75</v>
      </c>
      <c r="BJ21" s="168">
        <f t="shared" si="28"/>
        <v>73.5</v>
      </c>
      <c r="BK21" s="170">
        <f t="shared" si="29"/>
        <v>-27</v>
      </c>
      <c r="BL21" s="170">
        <v>12</v>
      </c>
      <c r="BM21" s="165">
        <v>4240.25</v>
      </c>
      <c r="BN21" s="165">
        <v>5224.25</v>
      </c>
      <c r="BO21" s="169">
        <f t="shared" si="30"/>
        <v>123.20617888096221</v>
      </c>
      <c r="BP21" s="170">
        <f t="shared" si="31"/>
        <v>984</v>
      </c>
    </row>
    <row r="22" spans="1:68" s="82" customFormat="1" ht="18" customHeight="1" x14ac:dyDescent="0.25">
      <c r="A22" s="148" t="s">
        <v>103</v>
      </c>
      <c r="B22" s="165">
        <v>407</v>
      </c>
      <c r="C22" s="166">
        <v>446</v>
      </c>
      <c r="D22" s="168">
        <f t="shared" si="0"/>
        <v>109.58230958230959</v>
      </c>
      <c r="E22" s="170">
        <f t="shared" si="1"/>
        <v>39</v>
      </c>
      <c r="F22" s="165">
        <v>179</v>
      </c>
      <c r="G22" s="165">
        <v>182</v>
      </c>
      <c r="H22" s="168">
        <f t="shared" si="2"/>
        <v>101.67597765363128</v>
      </c>
      <c r="I22" s="170">
        <f t="shared" si="3"/>
        <v>3</v>
      </c>
      <c r="J22" s="165">
        <v>232</v>
      </c>
      <c r="K22" s="165">
        <v>190</v>
      </c>
      <c r="L22" s="168">
        <f t="shared" si="4"/>
        <v>81.896551724137936</v>
      </c>
      <c r="M22" s="170">
        <f t="shared" si="5"/>
        <v>-42</v>
      </c>
      <c r="N22" s="165">
        <v>80</v>
      </c>
      <c r="O22" s="165">
        <v>92</v>
      </c>
      <c r="P22" s="168">
        <f t="shared" si="6"/>
        <v>114.99999999999999</v>
      </c>
      <c r="Q22" s="170">
        <f t="shared" si="7"/>
        <v>12</v>
      </c>
      <c r="R22" s="169">
        <v>34.5</v>
      </c>
      <c r="S22" s="169">
        <v>48.4</v>
      </c>
      <c r="T22" s="169">
        <f t="shared" si="23"/>
        <v>13.899999999999999</v>
      </c>
      <c r="U22" s="165">
        <v>4</v>
      </c>
      <c r="V22" s="165">
        <v>33</v>
      </c>
      <c r="W22" s="171">
        <f t="shared" si="8"/>
        <v>825</v>
      </c>
      <c r="X22" s="170">
        <f t="shared" si="9"/>
        <v>29</v>
      </c>
      <c r="Y22" s="165">
        <v>892</v>
      </c>
      <c r="Z22" s="165">
        <v>786</v>
      </c>
      <c r="AA22" s="171">
        <f t="shared" si="10"/>
        <v>88.116591928251125</v>
      </c>
      <c r="AB22" s="170">
        <f t="shared" si="11"/>
        <v>-106</v>
      </c>
      <c r="AC22" s="165">
        <v>384</v>
      </c>
      <c r="AD22" s="165">
        <v>389</v>
      </c>
      <c r="AE22" s="171">
        <f t="shared" si="12"/>
        <v>101.30208333333333</v>
      </c>
      <c r="AF22" s="170">
        <f t="shared" si="13"/>
        <v>5</v>
      </c>
      <c r="AG22" s="165">
        <v>354</v>
      </c>
      <c r="AH22" s="166">
        <v>229</v>
      </c>
      <c r="AI22" s="171">
        <f t="shared" si="24"/>
        <v>64.689265536723155</v>
      </c>
      <c r="AJ22" s="170">
        <f t="shared" si="25"/>
        <v>-125</v>
      </c>
      <c r="AK22" s="165">
        <v>15</v>
      </c>
      <c r="AL22" s="165">
        <v>3</v>
      </c>
      <c r="AM22" s="171">
        <v>0</v>
      </c>
      <c r="AN22" s="170">
        <f t="shared" si="15"/>
        <v>-12</v>
      </c>
      <c r="AO22" s="174">
        <v>45</v>
      </c>
      <c r="AP22" s="174">
        <v>57</v>
      </c>
      <c r="AQ22" s="173">
        <f t="shared" si="26"/>
        <v>126.7</v>
      </c>
      <c r="AR22" s="172">
        <f t="shared" si="16"/>
        <v>12</v>
      </c>
      <c r="AS22" s="175">
        <v>233</v>
      </c>
      <c r="AT22" s="165">
        <v>189</v>
      </c>
      <c r="AU22" s="171">
        <f t="shared" si="17"/>
        <v>81.099999999999994</v>
      </c>
      <c r="AV22" s="170">
        <f t="shared" si="18"/>
        <v>-44</v>
      </c>
      <c r="AW22" s="165">
        <v>233</v>
      </c>
      <c r="AX22" s="165">
        <v>231</v>
      </c>
      <c r="AY22" s="171">
        <f t="shared" si="19"/>
        <v>99.141630901287556</v>
      </c>
      <c r="AZ22" s="170">
        <f t="shared" si="20"/>
        <v>-2</v>
      </c>
      <c r="BA22" s="165">
        <v>198</v>
      </c>
      <c r="BB22" s="165">
        <v>191</v>
      </c>
      <c r="BC22" s="171">
        <f t="shared" si="21"/>
        <v>96.464646464646464</v>
      </c>
      <c r="BD22" s="170">
        <f t="shared" si="22"/>
        <v>-7</v>
      </c>
      <c r="BE22" s="166">
        <v>1600</v>
      </c>
      <c r="BF22" s="165">
        <v>1805.056179775281</v>
      </c>
      <c r="BG22" s="207">
        <f t="shared" si="27"/>
        <v>112.81601123595506</v>
      </c>
      <c r="BH22" s="165">
        <v>9</v>
      </c>
      <c r="BI22" s="165">
        <v>27</v>
      </c>
      <c r="BJ22" s="168">
        <f t="shared" si="28"/>
        <v>300</v>
      </c>
      <c r="BK22" s="170">
        <f t="shared" si="29"/>
        <v>18</v>
      </c>
      <c r="BL22" s="170">
        <v>0</v>
      </c>
      <c r="BM22" s="165">
        <v>8863.56</v>
      </c>
      <c r="BN22" s="165">
        <v>7182.59</v>
      </c>
      <c r="BO22" s="169">
        <f t="shared" si="30"/>
        <v>81.035046866044809</v>
      </c>
      <c r="BP22" s="170">
        <f t="shared" si="31"/>
        <v>-1680.9699999999993</v>
      </c>
    </row>
    <row r="23" spans="1:68" s="82" customFormat="1" ht="15.75" customHeight="1" x14ac:dyDescent="0.25">
      <c r="A23" s="148" t="s">
        <v>102</v>
      </c>
      <c r="B23" s="165">
        <v>1013</v>
      </c>
      <c r="C23" s="166">
        <v>938</v>
      </c>
      <c r="D23" s="168">
        <f t="shared" si="0"/>
        <v>92.596248766041455</v>
      </c>
      <c r="E23" s="170">
        <f t="shared" si="1"/>
        <v>-75</v>
      </c>
      <c r="F23" s="165">
        <v>384</v>
      </c>
      <c r="G23" s="165">
        <v>367</v>
      </c>
      <c r="H23" s="168">
        <f t="shared" si="2"/>
        <v>95.572916666666657</v>
      </c>
      <c r="I23" s="170">
        <f t="shared" si="3"/>
        <v>-17</v>
      </c>
      <c r="J23" s="165">
        <v>593</v>
      </c>
      <c r="K23" s="165">
        <v>572</v>
      </c>
      <c r="L23" s="168">
        <f t="shared" si="4"/>
        <v>96.458684654300157</v>
      </c>
      <c r="M23" s="170">
        <f t="shared" si="5"/>
        <v>-21</v>
      </c>
      <c r="N23" s="165">
        <v>233</v>
      </c>
      <c r="O23" s="165">
        <v>228</v>
      </c>
      <c r="P23" s="168">
        <f t="shared" si="6"/>
        <v>97.85407725321889</v>
      </c>
      <c r="Q23" s="170">
        <f t="shared" si="7"/>
        <v>-5</v>
      </c>
      <c r="R23" s="169">
        <v>39.299999999999997</v>
      </c>
      <c r="S23" s="169">
        <v>39.9</v>
      </c>
      <c r="T23" s="169">
        <f t="shared" si="23"/>
        <v>0.60000000000000142</v>
      </c>
      <c r="U23" s="165">
        <v>104</v>
      </c>
      <c r="V23" s="165">
        <v>150</v>
      </c>
      <c r="W23" s="171">
        <f t="shared" si="8"/>
        <v>144.23076923076923</v>
      </c>
      <c r="X23" s="170">
        <f t="shared" si="9"/>
        <v>46</v>
      </c>
      <c r="Y23" s="165">
        <v>1772</v>
      </c>
      <c r="Z23" s="165">
        <v>2104</v>
      </c>
      <c r="AA23" s="171">
        <f t="shared" si="10"/>
        <v>118.73589164785554</v>
      </c>
      <c r="AB23" s="170">
        <f t="shared" si="11"/>
        <v>332</v>
      </c>
      <c r="AC23" s="165">
        <v>994</v>
      </c>
      <c r="AD23" s="165">
        <v>927</v>
      </c>
      <c r="AE23" s="171">
        <f t="shared" si="12"/>
        <v>93.259557344064376</v>
      </c>
      <c r="AF23" s="170">
        <f t="shared" si="13"/>
        <v>-67</v>
      </c>
      <c r="AG23" s="165">
        <v>265</v>
      </c>
      <c r="AH23" s="166">
        <v>529</v>
      </c>
      <c r="AI23" s="171">
        <f t="shared" si="24"/>
        <v>199.62264150943398</v>
      </c>
      <c r="AJ23" s="170">
        <f t="shared" si="25"/>
        <v>264</v>
      </c>
      <c r="AK23" s="165">
        <v>72</v>
      </c>
      <c r="AL23" s="165">
        <v>67</v>
      </c>
      <c r="AM23" s="171">
        <f t="shared" si="14"/>
        <v>93.055555555555557</v>
      </c>
      <c r="AN23" s="170">
        <f t="shared" si="15"/>
        <v>-5</v>
      </c>
      <c r="AO23" s="174">
        <v>159</v>
      </c>
      <c r="AP23" s="174">
        <v>171</v>
      </c>
      <c r="AQ23" s="173">
        <f t="shared" si="26"/>
        <v>107.5</v>
      </c>
      <c r="AR23" s="172">
        <f t="shared" si="16"/>
        <v>12</v>
      </c>
      <c r="AS23" s="175">
        <v>704</v>
      </c>
      <c r="AT23" s="165">
        <v>626</v>
      </c>
      <c r="AU23" s="171">
        <f t="shared" si="17"/>
        <v>88.9</v>
      </c>
      <c r="AV23" s="170">
        <f t="shared" si="18"/>
        <v>-78</v>
      </c>
      <c r="AW23" s="165">
        <v>448</v>
      </c>
      <c r="AX23" s="165">
        <v>432</v>
      </c>
      <c r="AY23" s="171">
        <f t="shared" si="19"/>
        <v>96.428571428571431</v>
      </c>
      <c r="AZ23" s="170">
        <f t="shared" si="20"/>
        <v>-16</v>
      </c>
      <c r="BA23" s="165">
        <v>412</v>
      </c>
      <c r="BB23" s="165">
        <v>396</v>
      </c>
      <c r="BC23" s="171">
        <f t="shared" si="21"/>
        <v>96.116504854368941</v>
      </c>
      <c r="BD23" s="170">
        <f t="shared" si="22"/>
        <v>-16</v>
      </c>
      <c r="BE23" s="166">
        <v>2062.6834381551362</v>
      </c>
      <c r="BF23" s="165">
        <v>2578.4360189573458</v>
      </c>
      <c r="BG23" s="207">
        <f t="shared" si="27"/>
        <v>125.00396189070577</v>
      </c>
      <c r="BH23" s="165">
        <v>105</v>
      </c>
      <c r="BI23" s="165">
        <v>77</v>
      </c>
      <c r="BJ23" s="168">
        <f t="shared" si="28"/>
        <v>73.3</v>
      </c>
      <c r="BK23" s="170">
        <f t="shared" si="29"/>
        <v>-28</v>
      </c>
      <c r="BL23" s="170">
        <v>6</v>
      </c>
      <c r="BM23" s="165">
        <v>4158.82</v>
      </c>
      <c r="BN23" s="165">
        <v>5037.2299999999996</v>
      </c>
      <c r="BO23" s="169">
        <f t="shared" si="30"/>
        <v>121.12161622767997</v>
      </c>
      <c r="BP23" s="170">
        <f t="shared" si="31"/>
        <v>878.40999999999985</v>
      </c>
    </row>
    <row r="24" spans="1:68" s="82" customFormat="1" ht="15.75" customHeight="1" x14ac:dyDescent="0.25">
      <c r="A24" s="148" t="s">
        <v>101</v>
      </c>
      <c r="B24" s="165">
        <v>855</v>
      </c>
      <c r="C24" s="166">
        <v>876</v>
      </c>
      <c r="D24" s="168">
        <f t="shared" si="0"/>
        <v>102.45614035087721</v>
      </c>
      <c r="E24" s="170">
        <f t="shared" si="1"/>
        <v>21</v>
      </c>
      <c r="F24" s="165">
        <v>424</v>
      </c>
      <c r="G24" s="165">
        <v>414</v>
      </c>
      <c r="H24" s="168">
        <f t="shared" si="2"/>
        <v>97.641509433962256</v>
      </c>
      <c r="I24" s="170">
        <f t="shared" si="3"/>
        <v>-10</v>
      </c>
      <c r="J24" s="165">
        <v>704</v>
      </c>
      <c r="K24" s="165">
        <v>779</v>
      </c>
      <c r="L24" s="168">
        <f t="shared" si="4"/>
        <v>110.65340909090908</v>
      </c>
      <c r="M24" s="170">
        <f t="shared" si="5"/>
        <v>75</v>
      </c>
      <c r="N24" s="165">
        <v>410</v>
      </c>
      <c r="O24" s="165">
        <v>423</v>
      </c>
      <c r="P24" s="168">
        <f t="shared" si="6"/>
        <v>103.17073170731707</v>
      </c>
      <c r="Q24" s="170">
        <f t="shared" si="7"/>
        <v>13</v>
      </c>
      <c r="R24" s="169">
        <v>58.2</v>
      </c>
      <c r="S24" s="169">
        <v>54.3</v>
      </c>
      <c r="T24" s="169">
        <f t="shared" si="23"/>
        <v>-3.9000000000000057</v>
      </c>
      <c r="U24" s="165">
        <v>13</v>
      </c>
      <c r="V24" s="165">
        <v>84</v>
      </c>
      <c r="W24" s="171">
        <f t="shared" si="8"/>
        <v>646.15384615384619</v>
      </c>
      <c r="X24" s="170">
        <f t="shared" si="9"/>
        <v>71</v>
      </c>
      <c r="Y24" s="165">
        <v>2299</v>
      </c>
      <c r="Z24" s="165">
        <v>2774</v>
      </c>
      <c r="AA24" s="171">
        <f t="shared" si="10"/>
        <v>120.66115702479338</v>
      </c>
      <c r="AB24" s="170">
        <f t="shared" si="11"/>
        <v>475</v>
      </c>
      <c r="AC24" s="165">
        <v>835</v>
      </c>
      <c r="AD24" s="165">
        <v>852</v>
      </c>
      <c r="AE24" s="171">
        <f t="shared" si="12"/>
        <v>102.03592814371258</v>
      </c>
      <c r="AF24" s="170">
        <f t="shared" si="13"/>
        <v>17</v>
      </c>
      <c r="AG24" s="165">
        <v>747</v>
      </c>
      <c r="AH24" s="166">
        <v>935</v>
      </c>
      <c r="AI24" s="171">
        <f t="shared" si="24"/>
        <v>125.1673360107095</v>
      </c>
      <c r="AJ24" s="170">
        <f t="shared" si="25"/>
        <v>188</v>
      </c>
      <c r="AK24" s="165">
        <v>56</v>
      </c>
      <c r="AL24" s="165">
        <v>64</v>
      </c>
      <c r="AM24" s="171">
        <f t="shared" si="14"/>
        <v>114.28571428571428</v>
      </c>
      <c r="AN24" s="170">
        <f t="shared" si="15"/>
        <v>8</v>
      </c>
      <c r="AO24" s="174">
        <v>229</v>
      </c>
      <c r="AP24" s="174">
        <v>233</v>
      </c>
      <c r="AQ24" s="173">
        <f t="shared" si="26"/>
        <v>101.7</v>
      </c>
      <c r="AR24" s="172">
        <f t="shared" si="16"/>
        <v>4</v>
      </c>
      <c r="AS24" s="175">
        <v>1218</v>
      </c>
      <c r="AT24" s="165">
        <v>1115</v>
      </c>
      <c r="AU24" s="171">
        <f t="shared" si="17"/>
        <v>91.5</v>
      </c>
      <c r="AV24" s="170">
        <f t="shared" si="18"/>
        <v>-103</v>
      </c>
      <c r="AW24" s="165">
        <v>360</v>
      </c>
      <c r="AX24" s="165">
        <v>356</v>
      </c>
      <c r="AY24" s="171">
        <f t="shared" si="19"/>
        <v>98.888888888888886</v>
      </c>
      <c r="AZ24" s="170">
        <f t="shared" si="20"/>
        <v>-4</v>
      </c>
      <c r="BA24" s="165">
        <v>320</v>
      </c>
      <c r="BB24" s="165">
        <v>318</v>
      </c>
      <c r="BC24" s="171">
        <f t="shared" si="21"/>
        <v>99.375</v>
      </c>
      <c r="BD24" s="170">
        <f t="shared" si="22"/>
        <v>-2</v>
      </c>
      <c r="BE24" s="166">
        <v>2834.2657342657344</v>
      </c>
      <c r="BF24" s="165">
        <v>3859.090909090909</v>
      </c>
      <c r="BG24" s="207">
        <f t="shared" si="27"/>
        <v>136.15840118430791</v>
      </c>
      <c r="BH24" s="165">
        <v>104</v>
      </c>
      <c r="BI24" s="165">
        <v>130</v>
      </c>
      <c r="BJ24" s="168">
        <f t="shared" si="28"/>
        <v>125</v>
      </c>
      <c r="BK24" s="170">
        <f t="shared" si="29"/>
        <v>26</v>
      </c>
      <c r="BL24" s="170">
        <v>15</v>
      </c>
      <c r="BM24" s="165">
        <v>4568</v>
      </c>
      <c r="BN24" s="165">
        <v>6082.62</v>
      </c>
      <c r="BO24" s="169">
        <f t="shared" si="30"/>
        <v>133.15718038528897</v>
      </c>
      <c r="BP24" s="170">
        <f t="shared" si="31"/>
        <v>1514.62</v>
      </c>
    </row>
    <row r="25" spans="1:68" s="82" customFormat="1" ht="18" customHeight="1" x14ac:dyDescent="0.25">
      <c r="A25" s="148" t="s">
        <v>100</v>
      </c>
      <c r="B25" s="165">
        <v>580</v>
      </c>
      <c r="C25" s="166">
        <v>567</v>
      </c>
      <c r="D25" s="168">
        <f t="shared" si="0"/>
        <v>97.758620689655174</v>
      </c>
      <c r="E25" s="170">
        <f t="shared" si="1"/>
        <v>-13</v>
      </c>
      <c r="F25" s="165">
        <v>257</v>
      </c>
      <c r="G25" s="165">
        <v>266</v>
      </c>
      <c r="H25" s="168">
        <f t="shared" si="2"/>
        <v>103.50194552529184</v>
      </c>
      <c r="I25" s="170">
        <f t="shared" si="3"/>
        <v>9</v>
      </c>
      <c r="J25" s="165">
        <v>451</v>
      </c>
      <c r="K25" s="165">
        <v>443</v>
      </c>
      <c r="L25" s="168">
        <f t="shared" si="4"/>
        <v>98.226164079822624</v>
      </c>
      <c r="M25" s="170">
        <f t="shared" si="5"/>
        <v>-8</v>
      </c>
      <c r="N25" s="165">
        <v>337</v>
      </c>
      <c r="O25" s="165">
        <v>322</v>
      </c>
      <c r="P25" s="168">
        <f t="shared" si="6"/>
        <v>95.548961424332347</v>
      </c>
      <c r="Q25" s="170">
        <f t="shared" si="7"/>
        <v>-15</v>
      </c>
      <c r="R25" s="169">
        <v>74.7</v>
      </c>
      <c r="S25" s="169">
        <v>72.7</v>
      </c>
      <c r="T25" s="169">
        <f t="shared" si="23"/>
        <v>-2</v>
      </c>
      <c r="U25" s="165">
        <v>23</v>
      </c>
      <c r="V25" s="165">
        <v>41</v>
      </c>
      <c r="W25" s="171">
        <f t="shared" si="8"/>
        <v>178.26086956521738</v>
      </c>
      <c r="X25" s="170">
        <f t="shared" si="9"/>
        <v>18</v>
      </c>
      <c r="Y25" s="165">
        <v>2057</v>
      </c>
      <c r="Z25" s="165">
        <v>1964</v>
      </c>
      <c r="AA25" s="171">
        <f t="shared" si="10"/>
        <v>95.478852698104035</v>
      </c>
      <c r="AB25" s="170">
        <f t="shared" si="11"/>
        <v>-93</v>
      </c>
      <c r="AC25" s="165">
        <v>574</v>
      </c>
      <c r="AD25" s="165">
        <v>554</v>
      </c>
      <c r="AE25" s="171">
        <f t="shared" si="12"/>
        <v>96.515679442508713</v>
      </c>
      <c r="AF25" s="170">
        <f t="shared" si="13"/>
        <v>-20</v>
      </c>
      <c r="AG25" s="165">
        <v>913</v>
      </c>
      <c r="AH25" s="166">
        <v>853</v>
      </c>
      <c r="AI25" s="171">
        <f t="shared" si="24"/>
        <v>93.428258488499452</v>
      </c>
      <c r="AJ25" s="170">
        <f t="shared" si="25"/>
        <v>-60</v>
      </c>
      <c r="AK25" s="165">
        <v>66</v>
      </c>
      <c r="AL25" s="165">
        <v>70</v>
      </c>
      <c r="AM25" s="171">
        <f t="shared" si="14"/>
        <v>106.06060606060606</v>
      </c>
      <c r="AN25" s="170">
        <f t="shared" si="15"/>
        <v>4</v>
      </c>
      <c r="AO25" s="174">
        <v>118</v>
      </c>
      <c r="AP25" s="174">
        <v>162</v>
      </c>
      <c r="AQ25" s="173">
        <f t="shared" si="26"/>
        <v>137.30000000000001</v>
      </c>
      <c r="AR25" s="172">
        <f t="shared" si="16"/>
        <v>44</v>
      </c>
      <c r="AS25" s="175">
        <v>436</v>
      </c>
      <c r="AT25" s="165">
        <v>447</v>
      </c>
      <c r="AU25" s="171">
        <f t="shared" si="17"/>
        <v>102.5</v>
      </c>
      <c r="AV25" s="170">
        <f t="shared" si="18"/>
        <v>11</v>
      </c>
      <c r="AW25" s="165">
        <v>262</v>
      </c>
      <c r="AX25" s="165">
        <v>300</v>
      </c>
      <c r="AY25" s="171">
        <f t="shared" si="19"/>
        <v>114.50381679389312</v>
      </c>
      <c r="AZ25" s="170">
        <f t="shared" si="20"/>
        <v>38</v>
      </c>
      <c r="BA25" s="165">
        <v>238</v>
      </c>
      <c r="BB25" s="165">
        <v>277</v>
      </c>
      <c r="BC25" s="171">
        <f t="shared" si="21"/>
        <v>116.38655462184875</v>
      </c>
      <c r="BD25" s="170">
        <f t="shared" si="22"/>
        <v>39</v>
      </c>
      <c r="BE25" s="166">
        <v>2122.6480836236933</v>
      </c>
      <c r="BF25" s="165">
        <v>2462.313432835821</v>
      </c>
      <c r="BG25" s="207">
        <f t="shared" si="27"/>
        <v>116.00196244646762</v>
      </c>
      <c r="BH25" s="165">
        <v>15</v>
      </c>
      <c r="BI25" s="165">
        <v>23</v>
      </c>
      <c r="BJ25" s="168">
        <f t="shared" si="28"/>
        <v>153.30000000000001</v>
      </c>
      <c r="BK25" s="170">
        <f t="shared" si="29"/>
        <v>8</v>
      </c>
      <c r="BL25" s="170">
        <v>18</v>
      </c>
      <c r="BM25" s="165">
        <v>3854</v>
      </c>
      <c r="BN25" s="165">
        <v>4579.4799999999996</v>
      </c>
      <c r="BO25" s="169">
        <f t="shared" si="30"/>
        <v>118.82407887908666</v>
      </c>
      <c r="BP25" s="170">
        <f t="shared" si="31"/>
        <v>725.47999999999956</v>
      </c>
    </row>
    <row r="26" spans="1:68" s="82" customFormat="1" ht="18" customHeight="1" x14ac:dyDescent="0.25">
      <c r="A26" s="148" t="s">
        <v>94</v>
      </c>
      <c r="B26" s="165">
        <v>2602</v>
      </c>
      <c r="C26" s="166">
        <v>2704</v>
      </c>
      <c r="D26" s="168">
        <f t="shared" si="0"/>
        <v>103.92006149116064</v>
      </c>
      <c r="E26" s="170">
        <f t="shared" si="1"/>
        <v>102</v>
      </c>
      <c r="F26" s="165">
        <v>1253</v>
      </c>
      <c r="G26" s="165">
        <v>1295</v>
      </c>
      <c r="H26" s="168">
        <f t="shared" si="2"/>
        <v>103.35195530726257</v>
      </c>
      <c r="I26" s="170">
        <f t="shared" si="3"/>
        <v>42</v>
      </c>
      <c r="J26" s="165">
        <v>2690</v>
      </c>
      <c r="K26" s="165">
        <v>2245</v>
      </c>
      <c r="L26" s="168">
        <f t="shared" si="4"/>
        <v>83.457249070631974</v>
      </c>
      <c r="M26" s="170">
        <f t="shared" si="5"/>
        <v>-445</v>
      </c>
      <c r="N26" s="165">
        <v>2152</v>
      </c>
      <c r="O26" s="165">
        <v>1589</v>
      </c>
      <c r="P26" s="168">
        <f t="shared" si="6"/>
        <v>73.838289962825272</v>
      </c>
      <c r="Q26" s="170">
        <f t="shared" si="7"/>
        <v>-563</v>
      </c>
      <c r="R26" s="169">
        <v>80</v>
      </c>
      <c r="S26" s="169">
        <v>70.8</v>
      </c>
      <c r="T26" s="169">
        <f t="shared" si="23"/>
        <v>-9.2000000000000028</v>
      </c>
      <c r="U26" s="165">
        <v>184</v>
      </c>
      <c r="V26" s="165">
        <v>336</v>
      </c>
      <c r="W26" s="171">
        <f t="shared" si="8"/>
        <v>182.60869565217391</v>
      </c>
      <c r="X26" s="170">
        <f t="shared" si="9"/>
        <v>152</v>
      </c>
      <c r="Y26" s="165">
        <v>9265</v>
      </c>
      <c r="Z26" s="165">
        <v>9772</v>
      </c>
      <c r="AA26" s="171">
        <f t="shared" si="10"/>
        <v>105.47220723151646</v>
      </c>
      <c r="AB26" s="170">
        <f t="shared" si="11"/>
        <v>507</v>
      </c>
      <c r="AC26" s="165">
        <v>2495</v>
      </c>
      <c r="AD26" s="165">
        <v>2570</v>
      </c>
      <c r="AE26" s="171">
        <f t="shared" si="12"/>
        <v>103.00601202404809</v>
      </c>
      <c r="AF26" s="170">
        <f t="shared" si="13"/>
        <v>75</v>
      </c>
      <c r="AG26" s="165">
        <v>3853</v>
      </c>
      <c r="AH26" s="166">
        <v>4251</v>
      </c>
      <c r="AI26" s="171">
        <f t="shared" si="24"/>
        <v>110.32961328834674</v>
      </c>
      <c r="AJ26" s="170">
        <f t="shared" si="25"/>
        <v>398</v>
      </c>
      <c r="AK26" s="165">
        <v>130</v>
      </c>
      <c r="AL26" s="165">
        <v>168</v>
      </c>
      <c r="AM26" s="171">
        <f t="shared" si="14"/>
        <v>129.23076923076923</v>
      </c>
      <c r="AN26" s="170">
        <f t="shared" si="15"/>
        <v>38</v>
      </c>
      <c r="AO26" s="174">
        <v>1893</v>
      </c>
      <c r="AP26" s="174">
        <v>1616</v>
      </c>
      <c r="AQ26" s="173">
        <f t="shared" si="26"/>
        <v>85.4</v>
      </c>
      <c r="AR26" s="172">
        <f t="shared" si="16"/>
        <v>-277</v>
      </c>
      <c r="AS26" s="175">
        <v>10550</v>
      </c>
      <c r="AT26" s="165">
        <v>10553</v>
      </c>
      <c r="AU26" s="171">
        <f t="shared" si="17"/>
        <v>100</v>
      </c>
      <c r="AV26" s="170">
        <f t="shared" si="18"/>
        <v>3</v>
      </c>
      <c r="AW26" s="165">
        <v>1388</v>
      </c>
      <c r="AX26" s="165">
        <v>1456</v>
      </c>
      <c r="AY26" s="171">
        <f t="shared" si="19"/>
        <v>104.89913544668588</v>
      </c>
      <c r="AZ26" s="170">
        <f t="shared" si="20"/>
        <v>68</v>
      </c>
      <c r="BA26" s="165">
        <v>979</v>
      </c>
      <c r="BB26" s="165">
        <v>1096</v>
      </c>
      <c r="BC26" s="171">
        <f t="shared" si="21"/>
        <v>111.95097037793667</v>
      </c>
      <c r="BD26" s="170">
        <f t="shared" si="22"/>
        <v>117</v>
      </c>
      <c r="BE26" s="166">
        <v>2861.3532110091742</v>
      </c>
      <c r="BF26" s="165">
        <v>3201.449275362319</v>
      </c>
      <c r="BG26" s="207">
        <f t="shared" si="27"/>
        <v>111.88584698472776</v>
      </c>
      <c r="BH26" s="165">
        <v>1599</v>
      </c>
      <c r="BI26" s="165">
        <v>1203</v>
      </c>
      <c r="BJ26" s="168">
        <f t="shared" si="28"/>
        <v>75.2</v>
      </c>
      <c r="BK26" s="170">
        <f t="shared" si="29"/>
        <v>-396</v>
      </c>
      <c r="BL26" s="170">
        <v>272</v>
      </c>
      <c r="BM26" s="165">
        <v>5414</v>
      </c>
      <c r="BN26" s="165">
        <v>6173.48</v>
      </c>
      <c r="BO26" s="169">
        <f t="shared" si="30"/>
        <v>114.02807536017731</v>
      </c>
      <c r="BP26" s="170">
        <f t="shared" si="31"/>
        <v>759.47999999999956</v>
      </c>
    </row>
    <row r="27" spans="1:68" s="4" customFormat="1" x14ac:dyDescent="0.2">
      <c r="A27" s="69"/>
      <c r="B27" s="69"/>
      <c r="C27" s="69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2"/>
      <c r="AT27" s="72"/>
      <c r="AU27" s="72"/>
      <c r="AV27" s="73"/>
      <c r="AW27" s="69"/>
      <c r="AX27" s="69"/>
      <c r="AY27" s="69"/>
      <c r="AZ27" s="69"/>
      <c r="BA27" s="69"/>
      <c r="BB27" s="69"/>
      <c r="BC27" s="69"/>
      <c r="BD27" s="74"/>
      <c r="BE27" s="69"/>
      <c r="BF27" s="74"/>
      <c r="BG27" s="208"/>
      <c r="BH27" s="69"/>
      <c r="BI27" s="69"/>
      <c r="BJ27" s="69"/>
      <c r="BK27" s="69"/>
      <c r="BL27" s="72"/>
      <c r="BM27" s="69"/>
      <c r="BN27" s="69"/>
      <c r="BO27" s="69"/>
      <c r="BP27" s="69"/>
    </row>
    <row r="28" spans="1:68" s="4" customFormat="1" x14ac:dyDescent="0.2">
      <c r="A28" s="69"/>
      <c r="B28" s="69"/>
      <c r="C28" s="69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2"/>
      <c r="AT28" s="72"/>
      <c r="AU28" s="72"/>
      <c r="AV28" s="73"/>
      <c r="AW28" s="69"/>
      <c r="AX28" s="69"/>
      <c r="AY28" s="69"/>
      <c r="AZ28" s="69"/>
      <c r="BA28" s="69"/>
      <c r="BB28" s="69"/>
      <c r="BC28" s="69"/>
      <c r="BD28" s="74"/>
      <c r="BE28" s="74"/>
      <c r="BF28" s="74"/>
      <c r="BG28" s="208"/>
      <c r="BH28" s="69"/>
      <c r="BI28" s="69"/>
      <c r="BJ28" s="69"/>
      <c r="BK28" s="69"/>
      <c r="BL28" s="72"/>
      <c r="BM28" s="69"/>
      <c r="BN28" s="69"/>
      <c r="BO28" s="69"/>
      <c r="BP28" s="69"/>
    </row>
    <row r="29" spans="1:68" s="4" customForma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208"/>
      <c r="BH29" s="69"/>
      <c r="BI29" s="69"/>
      <c r="BJ29" s="69"/>
      <c r="BK29" s="69"/>
      <c r="BL29" s="72"/>
      <c r="BM29" s="69"/>
      <c r="BN29" s="69"/>
      <c r="BO29" s="69"/>
      <c r="BP29" s="69"/>
    </row>
    <row r="30" spans="1:68" s="4" customFormat="1" x14ac:dyDescent="0.2">
      <c r="A30" s="69"/>
      <c r="B30" s="69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4"/>
      <c r="AW30" s="69"/>
      <c r="AX30" s="69"/>
      <c r="AY30" s="69"/>
      <c r="AZ30" s="69"/>
      <c r="BA30" s="69"/>
      <c r="BB30" s="69"/>
      <c r="BC30" s="69"/>
      <c r="BD30" s="74"/>
      <c r="BE30" s="74"/>
      <c r="BF30" s="74"/>
      <c r="BG30" s="208"/>
      <c r="BH30" s="69"/>
      <c r="BI30" s="69"/>
      <c r="BJ30" s="69"/>
      <c r="BK30" s="69"/>
      <c r="BL30" s="72"/>
      <c r="BM30" s="69"/>
      <c r="BN30" s="69"/>
      <c r="BO30" s="69"/>
      <c r="BP30" s="69"/>
    </row>
    <row r="31" spans="1:68" s="4" customFormat="1" x14ac:dyDescent="0.2">
      <c r="A31" s="69"/>
      <c r="B31" s="69"/>
      <c r="C31" s="69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74"/>
      <c r="BE31" s="74"/>
      <c r="BF31" s="74"/>
      <c r="BG31" s="208"/>
      <c r="BH31" s="69"/>
      <c r="BI31" s="69"/>
      <c r="BJ31" s="69"/>
      <c r="BK31" s="69"/>
      <c r="BL31" s="72"/>
      <c r="BM31" s="69"/>
      <c r="BN31" s="69"/>
      <c r="BO31" s="69"/>
      <c r="BP31" s="69"/>
    </row>
    <row r="32" spans="1:68" s="4" customFormat="1" x14ac:dyDescent="0.2">
      <c r="A32" s="69"/>
      <c r="B32" s="69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208"/>
      <c r="BH32" s="69"/>
      <c r="BI32" s="69"/>
      <c r="BJ32" s="69"/>
      <c r="BK32" s="69"/>
      <c r="BL32" s="72"/>
      <c r="BM32" s="69"/>
      <c r="BN32" s="69"/>
      <c r="BO32" s="69"/>
      <c r="BP32" s="69"/>
    </row>
    <row r="33" spans="1:68" s="4" customFormat="1" x14ac:dyDescent="0.2">
      <c r="A33" s="69"/>
      <c r="B33" s="69"/>
      <c r="C33" s="69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208"/>
      <c r="BH33" s="69"/>
      <c r="BI33" s="69"/>
      <c r="BJ33" s="69"/>
      <c r="BK33" s="69"/>
      <c r="BL33" s="72"/>
      <c r="BM33" s="69"/>
      <c r="BN33" s="69"/>
      <c r="BO33" s="69"/>
      <c r="BP33" s="69"/>
    </row>
    <row r="34" spans="1:68" s="4" customFormat="1" x14ac:dyDescent="0.2">
      <c r="A34" s="69"/>
      <c r="B34" s="69"/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208"/>
      <c r="BH34" s="69"/>
      <c r="BI34" s="69"/>
      <c r="BJ34" s="69"/>
      <c r="BK34" s="69"/>
      <c r="BL34" s="72"/>
      <c r="BM34" s="69"/>
      <c r="BN34" s="69"/>
      <c r="BO34" s="69"/>
      <c r="BP34" s="69"/>
    </row>
    <row r="35" spans="1:68" s="4" customForma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208"/>
      <c r="BH35" s="69"/>
      <c r="BI35" s="69"/>
      <c r="BJ35" s="69"/>
      <c r="BK35" s="69"/>
      <c r="BL35" s="72"/>
      <c r="BM35" s="69"/>
      <c r="BN35" s="69"/>
      <c r="BO35" s="69"/>
      <c r="BP35" s="69"/>
    </row>
    <row r="36" spans="1:68" s="4" customForma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208"/>
      <c r="BH36" s="69"/>
      <c r="BI36" s="69"/>
      <c r="BJ36" s="69"/>
      <c r="BK36" s="69"/>
      <c r="BL36" s="72"/>
      <c r="BM36" s="69"/>
      <c r="BN36" s="69"/>
      <c r="BO36" s="69"/>
      <c r="BP36" s="69"/>
    </row>
    <row r="37" spans="1:68" s="4" customForma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208"/>
      <c r="BH37" s="69"/>
      <c r="BI37" s="69"/>
      <c r="BJ37" s="69"/>
      <c r="BK37" s="69"/>
      <c r="BL37" s="72"/>
      <c r="BM37" s="69"/>
      <c r="BN37" s="69"/>
      <c r="BO37" s="69"/>
      <c r="BP37" s="69"/>
    </row>
    <row r="38" spans="1:68" s="4" customForma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208"/>
      <c r="BH38" s="69"/>
      <c r="BI38" s="69"/>
      <c r="BJ38" s="69"/>
      <c r="BK38" s="69"/>
      <c r="BL38" s="72"/>
      <c r="BM38" s="69"/>
      <c r="BN38" s="69"/>
      <c r="BO38" s="69"/>
      <c r="BP38" s="69"/>
    </row>
    <row r="39" spans="1:68" s="4" customForma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208"/>
      <c r="BH39" s="69"/>
      <c r="BI39" s="69"/>
      <c r="BJ39" s="69"/>
      <c r="BK39" s="69"/>
      <c r="BL39" s="72"/>
      <c r="BM39" s="69"/>
      <c r="BN39" s="69"/>
      <c r="BO39" s="69"/>
      <c r="BP39" s="69"/>
    </row>
    <row r="40" spans="1:68" s="4" customForma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208"/>
      <c r="BH40" s="69"/>
      <c r="BI40" s="69"/>
      <c r="BJ40" s="69"/>
      <c r="BK40" s="69"/>
      <c r="BL40" s="72"/>
      <c r="BM40" s="69"/>
      <c r="BN40" s="69"/>
      <c r="BO40" s="69"/>
      <c r="BP40" s="69"/>
    </row>
    <row r="41" spans="1:68" s="4" customForma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208"/>
      <c r="BH41" s="69"/>
      <c r="BI41" s="69"/>
      <c r="BJ41" s="69"/>
      <c r="BK41" s="69"/>
      <c r="BL41" s="72"/>
      <c r="BM41" s="69"/>
      <c r="BN41" s="69"/>
      <c r="BO41" s="69"/>
      <c r="BP41" s="69"/>
    </row>
    <row r="42" spans="1:68" s="4" customForma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208"/>
      <c r="BH42" s="69"/>
      <c r="BI42" s="69"/>
      <c r="BJ42" s="69"/>
      <c r="BK42" s="69"/>
      <c r="BL42" s="72"/>
      <c r="BM42" s="69"/>
      <c r="BN42" s="69"/>
      <c r="BO42" s="69"/>
      <c r="BP42" s="69"/>
    </row>
    <row r="43" spans="1:68" s="4" customForma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208"/>
      <c r="BH43" s="69"/>
      <c r="BI43" s="69"/>
      <c r="BJ43" s="69"/>
      <c r="BK43" s="69"/>
      <c r="BL43" s="72"/>
      <c r="BM43" s="69"/>
      <c r="BN43" s="69"/>
      <c r="BO43" s="69"/>
      <c r="BP43" s="69"/>
    </row>
    <row r="44" spans="1:68" s="4" customForma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208"/>
      <c r="BH44" s="69"/>
      <c r="BI44" s="69"/>
      <c r="BJ44" s="69"/>
      <c r="BK44" s="69"/>
      <c r="BL44" s="72"/>
      <c r="BM44" s="69"/>
      <c r="BN44" s="69"/>
      <c r="BO44" s="69"/>
      <c r="BP44" s="69"/>
    </row>
    <row r="45" spans="1:68" s="4" customForma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208"/>
      <c r="BH45" s="69"/>
      <c r="BI45" s="69"/>
      <c r="BJ45" s="69"/>
      <c r="BK45" s="69"/>
      <c r="BL45" s="72"/>
      <c r="BM45" s="69"/>
      <c r="BN45" s="69"/>
      <c r="BO45" s="69"/>
      <c r="BP45" s="69"/>
    </row>
    <row r="46" spans="1:68" s="4" customForma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208"/>
      <c r="BH46" s="69"/>
      <c r="BI46" s="69"/>
      <c r="BJ46" s="69"/>
      <c r="BK46" s="69"/>
      <c r="BL46" s="72"/>
      <c r="BM46" s="69"/>
      <c r="BN46" s="69"/>
      <c r="BO46" s="69"/>
      <c r="BP46" s="69"/>
    </row>
    <row r="47" spans="1:68" s="4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208"/>
      <c r="BH47" s="69"/>
      <c r="BI47" s="69"/>
      <c r="BJ47" s="69"/>
      <c r="BK47" s="69"/>
      <c r="BL47" s="72"/>
      <c r="BM47" s="69"/>
      <c r="BN47" s="69"/>
      <c r="BO47" s="69"/>
      <c r="BP47" s="69"/>
    </row>
    <row r="48" spans="1:68" s="4" customForma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208"/>
      <c r="BH48" s="69"/>
      <c r="BI48" s="69"/>
      <c r="BJ48" s="69"/>
      <c r="BK48" s="69"/>
      <c r="BL48" s="72"/>
      <c r="BM48" s="69"/>
      <c r="BN48" s="69"/>
      <c r="BO48" s="69"/>
      <c r="BP48" s="69"/>
    </row>
    <row r="49" spans="1:68" s="4" customForma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208"/>
      <c r="BH49" s="69"/>
      <c r="BI49" s="69"/>
      <c r="BJ49" s="69"/>
      <c r="BK49" s="69"/>
      <c r="BL49" s="72"/>
      <c r="BM49" s="69"/>
      <c r="BN49" s="69"/>
      <c r="BO49" s="69"/>
      <c r="BP49" s="69"/>
    </row>
    <row r="50" spans="1:68" s="4" customForma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208"/>
      <c r="BH50" s="69"/>
      <c r="BI50" s="69"/>
      <c r="BJ50" s="69"/>
      <c r="BK50" s="69"/>
      <c r="BL50" s="72"/>
      <c r="BM50" s="69"/>
      <c r="BN50" s="69"/>
      <c r="BO50" s="69"/>
      <c r="BP50" s="69"/>
    </row>
    <row r="51" spans="1:68" s="4" customFormat="1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208"/>
      <c r="BH51" s="69"/>
      <c r="BI51" s="69"/>
      <c r="BJ51" s="69"/>
      <c r="BK51" s="69"/>
      <c r="BL51" s="72"/>
      <c r="BM51" s="69"/>
      <c r="BN51" s="69"/>
      <c r="BO51" s="69"/>
      <c r="BP51" s="69"/>
    </row>
    <row r="52" spans="1:68" s="4" customForma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208"/>
      <c r="BH52" s="69"/>
      <c r="BI52" s="69"/>
      <c r="BJ52" s="69"/>
      <c r="BK52" s="69"/>
      <c r="BL52" s="72"/>
      <c r="BM52" s="69"/>
      <c r="BN52" s="69"/>
      <c r="BO52" s="69"/>
      <c r="BP52" s="69"/>
    </row>
    <row r="53" spans="1:68" s="4" customForma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208"/>
      <c r="BH53" s="69"/>
      <c r="BI53" s="69"/>
      <c r="BJ53" s="69"/>
      <c r="BK53" s="69"/>
      <c r="BL53" s="72"/>
      <c r="BM53" s="69"/>
      <c r="BN53" s="69"/>
      <c r="BO53" s="69"/>
      <c r="BP53" s="69"/>
    </row>
    <row r="54" spans="1:68" s="2" customForma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208"/>
      <c r="BH54" s="69"/>
      <c r="BI54" s="69"/>
      <c r="BJ54" s="69"/>
      <c r="BK54" s="69"/>
      <c r="BL54" s="72"/>
      <c r="BM54" s="69"/>
      <c r="BN54" s="69"/>
      <c r="BO54" s="69"/>
      <c r="BP54" s="69"/>
    </row>
    <row r="55" spans="1:68" s="2" customForma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208"/>
      <c r="BH55" s="69"/>
      <c r="BI55" s="69"/>
      <c r="BJ55" s="69"/>
      <c r="BK55" s="69"/>
      <c r="BL55" s="72"/>
      <c r="BM55" s="69"/>
      <c r="BN55" s="69"/>
      <c r="BO55" s="69"/>
      <c r="BP55" s="69"/>
    </row>
    <row r="56" spans="1:68" s="2" customForma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208"/>
      <c r="BH56" s="69"/>
      <c r="BI56" s="69"/>
      <c r="BJ56" s="69"/>
      <c r="BK56" s="69"/>
      <c r="BL56" s="72"/>
      <c r="BM56" s="69"/>
      <c r="BN56" s="69"/>
      <c r="BO56" s="69"/>
      <c r="BP56" s="69"/>
    </row>
    <row r="57" spans="1:68" s="2" customForma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208"/>
      <c r="BH57" s="69"/>
      <c r="BI57" s="69"/>
      <c r="BJ57" s="69"/>
      <c r="BK57" s="69"/>
      <c r="BL57" s="72"/>
      <c r="BM57" s="69"/>
      <c r="BN57" s="69"/>
      <c r="BO57" s="69"/>
      <c r="BP57" s="69"/>
    </row>
    <row r="58" spans="1:68" s="2" customForma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208"/>
      <c r="BH58" s="69"/>
      <c r="BI58" s="69"/>
      <c r="BJ58" s="69"/>
      <c r="BK58" s="69"/>
      <c r="BL58" s="72"/>
      <c r="BM58" s="69"/>
      <c r="BN58" s="69"/>
      <c r="BO58" s="69"/>
      <c r="BP58" s="69"/>
    </row>
    <row r="59" spans="1:68" s="2" customForma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208"/>
      <c r="BH59" s="69"/>
      <c r="BI59" s="69"/>
      <c r="BJ59" s="69"/>
      <c r="BK59" s="69"/>
      <c r="BL59" s="72"/>
      <c r="BM59" s="69"/>
      <c r="BN59" s="69"/>
      <c r="BO59" s="69"/>
      <c r="BP59" s="69"/>
    </row>
    <row r="60" spans="1:68" s="2" customFormat="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208"/>
      <c r="BH60" s="69"/>
      <c r="BI60" s="69"/>
      <c r="BJ60" s="69"/>
      <c r="BK60" s="69"/>
      <c r="BL60" s="72"/>
      <c r="BM60" s="69"/>
      <c r="BN60" s="69"/>
      <c r="BO60" s="69"/>
      <c r="BP60" s="69"/>
    </row>
    <row r="61" spans="1:68" s="2" customFormat="1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208"/>
      <c r="BH61" s="69"/>
      <c r="BI61" s="69"/>
      <c r="BJ61" s="69"/>
      <c r="BK61" s="69"/>
      <c r="BL61" s="72"/>
      <c r="BM61" s="69"/>
      <c r="BN61" s="69"/>
      <c r="BO61" s="69"/>
      <c r="BP61" s="69"/>
    </row>
    <row r="62" spans="1:68" s="2" customFormat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208"/>
      <c r="BH62" s="69"/>
      <c r="BI62" s="69"/>
      <c r="BJ62" s="69"/>
      <c r="BK62" s="69"/>
      <c r="BL62" s="72"/>
      <c r="BM62" s="69"/>
      <c r="BN62" s="69"/>
      <c r="BO62" s="69"/>
      <c r="BP62" s="69"/>
    </row>
    <row r="63" spans="1:68" s="2" customForma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208"/>
      <c r="BH63" s="69"/>
      <c r="BI63" s="69"/>
      <c r="BJ63" s="69"/>
      <c r="BK63" s="69"/>
      <c r="BL63" s="72"/>
      <c r="BM63" s="69"/>
      <c r="BN63" s="69"/>
      <c r="BO63" s="69"/>
      <c r="BP63" s="69"/>
    </row>
    <row r="64" spans="1:68" s="2" customForma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208"/>
      <c r="BH64" s="69"/>
      <c r="BI64" s="69"/>
      <c r="BJ64" s="69"/>
      <c r="BK64" s="69"/>
      <c r="BL64" s="72"/>
      <c r="BM64" s="69"/>
      <c r="BN64" s="69"/>
      <c r="BO64" s="69"/>
      <c r="BP64" s="69"/>
    </row>
    <row r="65" spans="1:68" s="2" customFormat="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208"/>
      <c r="BH65" s="69"/>
      <c r="BI65" s="69"/>
      <c r="BJ65" s="69"/>
      <c r="BK65" s="69"/>
      <c r="BL65" s="72"/>
      <c r="BM65" s="69"/>
      <c r="BN65" s="69"/>
      <c r="BO65" s="69"/>
      <c r="BP65" s="69"/>
    </row>
    <row r="66" spans="1:68" s="2" customForma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208"/>
      <c r="BH66" s="69"/>
      <c r="BI66" s="69"/>
      <c r="BJ66" s="69"/>
      <c r="BK66" s="69"/>
      <c r="BL66" s="72"/>
      <c r="BM66" s="69"/>
      <c r="BN66" s="69"/>
      <c r="BO66" s="69"/>
      <c r="BP66" s="69"/>
    </row>
    <row r="67" spans="1:68" s="2" customFormat="1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208"/>
      <c r="BH67" s="69"/>
      <c r="BI67" s="69"/>
      <c r="BJ67" s="69"/>
      <c r="BK67" s="69"/>
      <c r="BL67" s="72"/>
      <c r="BM67" s="69"/>
      <c r="BN67" s="69"/>
      <c r="BO67" s="69"/>
      <c r="BP67" s="69"/>
    </row>
    <row r="68" spans="1:68" s="2" customForma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208"/>
      <c r="BH68" s="69"/>
      <c r="BI68" s="69"/>
      <c r="BJ68" s="69"/>
      <c r="BK68" s="69"/>
      <c r="BL68" s="72"/>
      <c r="BM68" s="69"/>
      <c r="BN68" s="69"/>
      <c r="BO68" s="69"/>
      <c r="BP68" s="69"/>
    </row>
    <row r="69" spans="1:68" s="2" customForma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208"/>
      <c r="BH69" s="69"/>
      <c r="BI69" s="69"/>
      <c r="BJ69" s="69"/>
      <c r="BK69" s="69"/>
      <c r="BL69" s="72"/>
      <c r="BM69" s="69"/>
      <c r="BN69" s="69"/>
      <c r="BO69" s="69"/>
      <c r="BP69" s="69"/>
    </row>
    <row r="70" spans="1:68" s="2" customFormat="1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208"/>
      <c r="BH70" s="69"/>
      <c r="BI70" s="69"/>
      <c r="BJ70" s="69"/>
      <c r="BK70" s="69"/>
      <c r="BL70" s="72"/>
      <c r="BM70" s="69"/>
      <c r="BN70" s="69"/>
      <c r="BO70" s="69"/>
      <c r="BP70" s="69"/>
    </row>
    <row r="71" spans="1:68" s="2" customFormat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208"/>
      <c r="BH71" s="69"/>
      <c r="BI71" s="69"/>
      <c r="BJ71" s="69"/>
      <c r="BK71" s="69"/>
      <c r="BL71" s="72"/>
      <c r="BM71" s="69"/>
      <c r="BN71" s="69"/>
      <c r="BO71" s="69"/>
      <c r="BP71" s="69"/>
    </row>
    <row r="72" spans="1:68" s="2" customFormat="1" x14ac:dyDescent="0.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208"/>
      <c r="BH72" s="69"/>
      <c r="BI72" s="69"/>
      <c r="BJ72" s="69"/>
      <c r="BK72" s="69"/>
      <c r="BL72" s="72"/>
      <c r="BM72" s="69"/>
      <c r="BN72" s="69"/>
      <c r="BO72" s="69"/>
      <c r="BP72" s="69"/>
    </row>
    <row r="73" spans="1:68" s="2" customForma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208"/>
      <c r="BH73" s="69"/>
      <c r="BI73" s="69"/>
      <c r="BJ73" s="69"/>
      <c r="BK73" s="69"/>
      <c r="BL73" s="72"/>
      <c r="BM73" s="69"/>
      <c r="BN73" s="69"/>
      <c r="BO73" s="69"/>
      <c r="BP73" s="69"/>
    </row>
    <row r="74" spans="1:68" s="2" customForma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208"/>
      <c r="BH74" s="69"/>
      <c r="BI74" s="69"/>
      <c r="BJ74" s="69"/>
      <c r="BK74" s="69"/>
      <c r="BL74" s="72"/>
      <c r="BM74" s="69"/>
      <c r="BN74" s="69"/>
      <c r="BO74" s="69"/>
      <c r="BP74" s="69"/>
    </row>
    <row r="75" spans="1:68" s="2" customForma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208"/>
      <c r="BH75" s="69"/>
      <c r="BI75" s="69"/>
      <c r="BJ75" s="69"/>
      <c r="BK75" s="69"/>
      <c r="BL75" s="72"/>
      <c r="BM75" s="69"/>
      <c r="BN75" s="69"/>
      <c r="BO75" s="69"/>
      <c r="BP75" s="69"/>
    </row>
    <row r="76" spans="1:68" s="2" customFormat="1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208"/>
      <c r="BH76" s="69"/>
      <c r="BI76" s="69"/>
      <c r="BJ76" s="69"/>
      <c r="BK76" s="69"/>
      <c r="BL76" s="72"/>
      <c r="BM76" s="69"/>
      <c r="BN76" s="69"/>
      <c r="BO76" s="69"/>
      <c r="BP76" s="69"/>
    </row>
    <row r="77" spans="1:68" s="2" customForma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208"/>
      <c r="BH77" s="69"/>
      <c r="BI77" s="69"/>
      <c r="BJ77" s="69"/>
      <c r="BK77" s="69"/>
      <c r="BL77" s="72"/>
      <c r="BM77" s="69"/>
      <c r="BN77" s="69"/>
      <c r="BO77" s="69"/>
      <c r="BP77" s="69"/>
    </row>
    <row r="78" spans="1:68" s="2" customFormat="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208"/>
      <c r="BH78" s="69"/>
      <c r="BI78" s="69"/>
      <c r="BJ78" s="69"/>
      <c r="BK78" s="69"/>
      <c r="BL78" s="72"/>
      <c r="BM78" s="69"/>
      <c r="BN78" s="69"/>
      <c r="BO78" s="69"/>
      <c r="BP78" s="69"/>
    </row>
    <row r="79" spans="1:68" s="2" customFormat="1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208"/>
      <c r="BH79" s="69"/>
      <c r="BI79" s="69"/>
      <c r="BJ79" s="69"/>
      <c r="BK79" s="69"/>
      <c r="BL79" s="72"/>
      <c r="BM79" s="69"/>
      <c r="BN79" s="69"/>
      <c r="BO79" s="69"/>
      <c r="BP79" s="69"/>
    </row>
    <row r="80" spans="1:68" s="2" customFormat="1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208"/>
      <c r="BH80" s="69"/>
      <c r="BI80" s="69"/>
      <c r="BJ80" s="69"/>
      <c r="BK80" s="69"/>
      <c r="BL80" s="72"/>
      <c r="BM80" s="69"/>
      <c r="BN80" s="69"/>
      <c r="BO80" s="69"/>
      <c r="BP80" s="69"/>
    </row>
    <row r="81" spans="1:68" s="2" customForma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208"/>
      <c r="BH81" s="69"/>
      <c r="BI81" s="69"/>
      <c r="BJ81" s="69"/>
      <c r="BK81" s="69"/>
      <c r="BL81" s="72"/>
      <c r="BM81" s="69"/>
      <c r="BN81" s="69"/>
      <c r="BO81" s="69"/>
      <c r="BP81" s="69"/>
    </row>
    <row r="82" spans="1:68" s="2" customFormat="1" x14ac:dyDescent="0.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208"/>
      <c r="BH82" s="69"/>
      <c r="BI82" s="69"/>
      <c r="BJ82" s="69"/>
      <c r="BK82" s="69"/>
      <c r="BL82" s="72"/>
      <c r="BM82" s="69"/>
      <c r="BN82" s="69"/>
      <c r="BO82" s="69"/>
      <c r="BP82" s="69"/>
    </row>
    <row r="83" spans="1:68" s="2" customForma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208"/>
      <c r="BH83" s="69"/>
      <c r="BI83" s="69"/>
      <c r="BJ83" s="69"/>
      <c r="BK83" s="69"/>
      <c r="BL83" s="72"/>
      <c r="BM83" s="69"/>
      <c r="BN83" s="69"/>
      <c r="BO83" s="69"/>
      <c r="BP83" s="69"/>
    </row>
    <row r="84" spans="1:68" s="2" customFormat="1" x14ac:dyDescent="0.2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208"/>
      <c r="BH84" s="69"/>
      <c r="BI84" s="69"/>
      <c r="BJ84" s="69"/>
      <c r="BK84" s="69"/>
      <c r="BL84" s="72"/>
      <c r="BM84" s="69"/>
      <c r="BN84" s="69"/>
      <c r="BO84" s="69"/>
      <c r="BP84" s="69"/>
    </row>
    <row r="85" spans="1:68" s="2" customFormat="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208"/>
      <c r="BH85" s="69"/>
      <c r="BI85" s="69"/>
      <c r="BJ85" s="69"/>
      <c r="BK85" s="69"/>
      <c r="BL85" s="72"/>
      <c r="BM85" s="69"/>
      <c r="BN85" s="69"/>
      <c r="BO85" s="69"/>
      <c r="BP85" s="69"/>
    </row>
    <row r="86" spans="1:68" s="2" customForma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208"/>
      <c r="BH86" s="69"/>
      <c r="BI86" s="69"/>
      <c r="BJ86" s="69"/>
      <c r="BK86" s="69"/>
      <c r="BL86" s="72"/>
      <c r="BM86" s="69"/>
      <c r="BN86" s="69"/>
      <c r="BO86" s="69"/>
      <c r="BP86" s="69"/>
    </row>
    <row r="87" spans="1:68" s="2" customForma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208"/>
      <c r="BH87" s="69"/>
      <c r="BI87" s="69"/>
      <c r="BJ87" s="69"/>
      <c r="BK87" s="69"/>
      <c r="BL87" s="72"/>
      <c r="BM87" s="69"/>
      <c r="BN87" s="69"/>
      <c r="BO87" s="69"/>
      <c r="BP87" s="69"/>
    </row>
    <row r="88" spans="1:68" s="2" customFormat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208"/>
      <c r="BH88" s="69"/>
      <c r="BI88" s="69"/>
      <c r="BJ88" s="69"/>
      <c r="BK88" s="69"/>
      <c r="BL88" s="72"/>
      <c r="BM88" s="69"/>
      <c r="BN88" s="69"/>
      <c r="BO88" s="69"/>
      <c r="BP88" s="69"/>
    </row>
    <row r="89" spans="1:68" s="2" customFormat="1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208"/>
      <c r="BH89" s="69"/>
      <c r="BI89" s="69"/>
      <c r="BJ89" s="69"/>
      <c r="BK89" s="69"/>
      <c r="BL89" s="72"/>
      <c r="BM89" s="69"/>
      <c r="BN89" s="69"/>
      <c r="BO89" s="69"/>
      <c r="BP89" s="69"/>
    </row>
    <row r="90" spans="1:68" s="2" customForma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208"/>
      <c r="BH90" s="69"/>
      <c r="BI90" s="69"/>
      <c r="BJ90" s="69"/>
      <c r="BK90" s="69"/>
      <c r="BL90" s="72"/>
      <c r="BM90" s="69"/>
      <c r="BN90" s="69"/>
      <c r="BO90" s="69"/>
      <c r="BP90" s="69"/>
    </row>
    <row r="91" spans="1:68" s="2" customFormat="1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208"/>
      <c r="BH91" s="69"/>
      <c r="BI91" s="69"/>
      <c r="BJ91" s="69"/>
      <c r="BK91" s="69"/>
      <c r="BL91" s="72"/>
      <c r="BM91" s="69"/>
      <c r="BN91" s="69"/>
      <c r="BO91" s="69"/>
      <c r="BP91" s="69"/>
    </row>
    <row r="92" spans="1:68" s="2" customFormat="1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208"/>
      <c r="BH92" s="69"/>
      <c r="BI92" s="69"/>
      <c r="BJ92" s="69"/>
      <c r="BK92" s="69"/>
      <c r="BL92" s="72"/>
      <c r="BM92" s="69"/>
      <c r="BN92" s="69"/>
      <c r="BO92" s="69"/>
      <c r="BP92" s="69"/>
    </row>
    <row r="93" spans="1:68" s="2" customFormat="1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208"/>
      <c r="BH93" s="69"/>
      <c r="BI93" s="69"/>
      <c r="BJ93" s="69"/>
      <c r="BK93" s="69"/>
      <c r="BL93" s="72"/>
      <c r="BM93" s="69"/>
      <c r="BN93" s="69"/>
      <c r="BO93" s="69"/>
      <c r="BP93" s="69"/>
    </row>
    <row r="94" spans="1:68" s="2" customFormat="1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208"/>
      <c r="BH94" s="69"/>
      <c r="BI94" s="69"/>
      <c r="BJ94" s="69"/>
      <c r="BK94" s="69"/>
      <c r="BL94" s="72"/>
      <c r="BM94" s="69"/>
      <c r="BN94" s="69"/>
      <c r="BO94" s="69"/>
      <c r="BP94" s="69"/>
    </row>
    <row r="95" spans="1:68" s="2" customForma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208"/>
      <c r="BH95" s="69"/>
      <c r="BI95" s="69"/>
      <c r="BJ95" s="69"/>
      <c r="BK95" s="69"/>
      <c r="BL95" s="72"/>
      <c r="BM95" s="69"/>
      <c r="BN95" s="69"/>
      <c r="BO95" s="69"/>
      <c r="BP95" s="69"/>
    </row>
    <row r="96" spans="1:68" s="2" customForma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208"/>
      <c r="BH96" s="69"/>
      <c r="BI96" s="69"/>
      <c r="BJ96" s="69"/>
      <c r="BK96" s="69"/>
      <c r="BL96" s="72"/>
      <c r="BM96" s="69"/>
      <c r="BN96" s="69"/>
      <c r="BO96" s="69"/>
      <c r="BP96" s="69"/>
    </row>
    <row r="97" spans="1:68" s="2" customForma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208"/>
      <c r="BH97" s="69"/>
      <c r="BI97" s="69"/>
      <c r="BJ97" s="69"/>
      <c r="BK97" s="69"/>
      <c r="BL97" s="72"/>
      <c r="BM97" s="69"/>
      <c r="BN97" s="69"/>
      <c r="BO97" s="69"/>
      <c r="BP97" s="69"/>
    </row>
    <row r="98" spans="1:68" s="2" customFormat="1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208"/>
      <c r="BH98" s="69"/>
      <c r="BI98" s="69"/>
      <c r="BJ98" s="69"/>
      <c r="BK98" s="69"/>
      <c r="BL98" s="72"/>
      <c r="BM98" s="69"/>
      <c r="BN98" s="69"/>
      <c r="BO98" s="69"/>
      <c r="BP98" s="69"/>
    </row>
    <row r="99" spans="1:68" s="2" customForma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208"/>
      <c r="BH99" s="69"/>
      <c r="BI99" s="69"/>
      <c r="BJ99" s="69"/>
      <c r="BK99" s="69"/>
      <c r="BL99" s="72"/>
      <c r="BM99" s="69"/>
      <c r="BN99" s="69"/>
      <c r="BO99" s="69"/>
      <c r="BP99" s="69"/>
    </row>
    <row r="100" spans="1:68" s="2" customFormat="1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208"/>
      <c r="BH100" s="69"/>
      <c r="BI100" s="69"/>
      <c r="BJ100" s="69"/>
      <c r="BK100" s="69"/>
      <c r="BL100" s="72"/>
      <c r="BM100" s="69"/>
      <c r="BN100" s="69"/>
      <c r="BO100" s="69"/>
      <c r="BP100" s="69"/>
    </row>
    <row r="101" spans="1:68" s="2" customForma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208"/>
      <c r="BH101" s="69"/>
      <c r="BI101" s="69"/>
      <c r="BJ101" s="69"/>
      <c r="BK101" s="69"/>
      <c r="BL101" s="72"/>
      <c r="BM101" s="69"/>
      <c r="BN101" s="69"/>
      <c r="BO101" s="69"/>
      <c r="BP101" s="69"/>
    </row>
    <row r="102" spans="1:68" s="2" customFormat="1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208"/>
      <c r="BH102" s="69"/>
      <c r="BI102" s="69"/>
      <c r="BJ102" s="69"/>
      <c r="BK102" s="69"/>
      <c r="BL102" s="72"/>
      <c r="BM102" s="69"/>
      <c r="BN102" s="69"/>
      <c r="BO102" s="69"/>
      <c r="BP102" s="69"/>
    </row>
    <row r="103" spans="1:68" s="2" customForma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208"/>
      <c r="BH103" s="69"/>
      <c r="BI103" s="69"/>
      <c r="BJ103" s="69"/>
      <c r="BK103" s="69"/>
      <c r="BL103" s="72"/>
      <c r="BM103" s="69"/>
      <c r="BN103" s="69"/>
      <c r="BO103" s="69"/>
      <c r="BP103" s="69"/>
    </row>
    <row r="104" spans="1:68" s="2" customFormat="1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208"/>
      <c r="BH104" s="69"/>
      <c r="BI104" s="69"/>
      <c r="BJ104" s="69"/>
      <c r="BK104" s="69"/>
      <c r="BL104" s="72"/>
      <c r="BM104" s="69"/>
      <c r="BN104" s="69"/>
      <c r="BO104" s="69"/>
      <c r="BP104" s="69"/>
    </row>
    <row r="105" spans="1:68" s="2" customForma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208"/>
      <c r="BH105" s="69"/>
      <c r="BI105" s="69"/>
      <c r="BJ105" s="69"/>
      <c r="BK105" s="69"/>
      <c r="BL105" s="72"/>
      <c r="BM105" s="69"/>
      <c r="BN105" s="69"/>
      <c r="BO105" s="69"/>
      <c r="BP105" s="69"/>
    </row>
    <row r="106" spans="1:68" s="2" customFormat="1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208"/>
      <c r="BH106" s="69"/>
      <c r="BI106" s="69"/>
      <c r="BJ106" s="69"/>
      <c r="BK106" s="69"/>
      <c r="BL106" s="72"/>
      <c r="BM106" s="69"/>
      <c r="BN106" s="69"/>
      <c r="BO106" s="69"/>
      <c r="BP106" s="69"/>
    </row>
    <row r="107" spans="1:68" s="2" customForma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208"/>
      <c r="BH107" s="69"/>
      <c r="BI107" s="69"/>
      <c r="BJ107" s="69"/>
      <c r="BK107" s="69"/>
      <c r="BL107" s="72"/>
      <c r="BM107" s="69"/>
      <c r="BN107" s="69"/>
      <c r="BO107" s="69"/>
      <c r="BP107" s="69"/>
    </row>
    <row r="108" spans="1:68" s="2" customFormat="1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208"/>
      <c r="BH108" s="69"/>
      <c r="BI108" s="69"/>
      <c r="BJ108" s="69"/>
      <c r="BK108" s="69"/>
      <c r="BL108" s="72"/>
      <c r="BM108" s="69"/>
      <c r="BN108" s="69"/>
      <c r="BO108" s="69"/>
      <c r="BP108" s="69"/>
    </row>
    <row r="109" spans="1:68" s="2" customFormat="1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208"/>
      <c r="BH109" s="69"/>
      <c r="BI109" s="69"/>
      <c r="BJ109" s="69"/>
      <c r="BK109" s="69"/>
      <c r="BL109" s="72"/>
      <c r="BM109" s="69"/>
      <c r="BN109" s="69"/>
      <c r="BO109" s="69"/>
      <c r="BP109" s="69"/>
    </row>
    <row r="110" spans="1:68" s="2" customFormat="1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208"/>
      <c r="BH110" s="69"/>
      <c r="BI110" s="69"/>
      <c r="BJ110" s="69"/>
      <c r="BK110" s="69"/>
      <c r="BL110" s="72"/>
      <c r="BM110" s="69"/>
      <c r="BN110" s="69"/>
      <c r="BO110" s="69"/>
      <c r="BP110" s="69"/>
    </row>
    <row r="111" spans="1:68" s="2" customFormat="1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208"/>
      <c r="BH111" s="69"/>
      <c r="BI111" s="69"/>
      <c r="BJ111" s="69"/>
      <c r="BK111" s="69"/>
      <c r="BL111" s="72"/>
      <c r="BM111" s="69"/>
      <c r="BN111" s="69"/>
      <c r="BO111" s="69"/>
      <c r="BP111" s="69"/>
    </row>
    <row r="112" spans="1:68" s="2" customForma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208"/>
      <c r="BH112" s="69"/>
      <c r="BI112" s="69"/>
      <c r="BJ112" s="69"/>
      <c r="BK112" s="69"/>
      <c r="BL112" s="72"/>
      <c r="BM112" s="69"/>
      <c r="BN112" s="69"/>
      <c r="BO112" s="69"/>
      <c r="BP112" s="69"/>
    </row>
    <row r="113" spans="1:68" s="2" customForma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208"/>
      <c r="BH113" s="69"/>
      <c r="BI113" s="69"/>
      <c r="BJ113" s="69"/>
      <c r="BK113" s="69"/>
      <c r="BL113" s="72"/>
      <c r="BM113" s="69"/>
      <c r="BN113" s="69"/>
      <c r="BO113" s="69"/>
      <c r="BP113" s="69"/>
    </row>
    <row r="114" spans="1:68" s="2" customFormat="1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208"/>
      <c r="BH114" s="69"/>
      <c r="BI114" s="69"/>
      <c r="BJ114" s="69"/>
      <c r="BK114" s="69"/>
      <c r="BL114" s="72"/>
      <c r="BM114" s="69"/>
      <c r="BN114" s="69"/>
      <c r="BO114" s="69"/>
      <c r="BP114" s="69"/>
    </row>
    <row r="115" spans="1:68" s="2" customFormat="1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208"/>
      <c r="BH115" s="69"/>
      <c r="BI115" s="69"/>
      <c r="BJ115" s="69"/>
      <c r="BK115" s="69"/>
      <c r="BL115" s="72"/>
      <c r="BM115" s="69"/>
      <c r="BN115" s="69"/>
      <c r="BO115" s="69"/>
      <c r="BP115" s="69"/>
    </row>
    <row r="116" spans="1:68" s="2" customFormat="1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208"/>
      <c r="BH116" s="69"/>
      <c r="BI116" s="69"/>
      <c r="BJ116" s="69"/>
      <c r="BK116" s="69"/>
      <c r="BL116" s="72"/>
      <c r="BM116" s="69"/>
      <c r="BN116" s="69"/>
      <c r="BO116" s="69"/>
      <c r="BP116" s="69"/>
    </row>
    <row r="117" spans="1:68" s="2" customFormat="1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208"/>
      <c r="BH117" s="69"/>
      <c r="BI117" s="69"/>
      <c r="BJ117" s="69"/>
      <c r="BK117" s="69"/>
      <c r="BL117" s="72"/>
      <c r="BM117" s="69"/>
      <c r="BN117" s="69"/>
      <c r="BO117" s="69"/>
      <c r="BP117" s="69"/>
    </row>
    <row r="118" spans="1:68" s="2" customFormat="1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208"/>
      <c r="BH118" s="69"/>
      <c r="BI118" s="69"/>
      <c r="BJ118" s="69"/>
      <c r="BK118" s="69"/>
      <c r="BL118" s="72"/>
      <c r="BM118" s="69"/>
      <c r="BN118" s="69"/>
      <c r="BO118" s="69"/>
      <c r="BP118" s="69"/>
    </row>
    <row r="119" spans="1:68" s="2" customFormat="1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208"/>
      <c r="BH119" s="69"/>
      <c r="BI119" s="69"/>
      <c r="BJ119" s="69"/>
      <c r="BK119" s="69"/>
      <c r="BL119" s="72"/>
      <c r="BM119" s="69"/>
      <c r="BN119" s="69"/>
      <c r="BO119" s="69"/>
      <c r="BP119" s="69"/>
    </row>
    <row r="120" spans="1:68" s="2" customFormat="1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208"/>
      <c r="BH120" s="69"/>
      <c r="BI120" s="69"/>
      <c r="BJ120" s="69"/>
      <c r="BK120" s="69"/>
      <c r="BL120" s="72"/>
      <c r="BM120" s="69"/>
      <c r="BN120" s="69"/>
      <c r="BO120" s="69"/>
      <c r="BP120" s="69"/>
    </row>
    <row r="121" spans="1:68" s="2" customFormat="1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208"/>
      <c r="BH121" s="69"/>
      <c r="BI121" s="69"/>
      <c r="BJ121" s="69"/>
      <c r="BK121" s="69"/>
      <c r="BL121" s="72"/>
      <c r="BM121" s="69"/>
      <c r="BN121" s="69"/>
      <c r="BO121" s="69"/>
      <c r="BP121" s="69"/>
    </row>
    <row r="122" spans="1:68" s="2" customFormat="1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208"/>
      <c r="BH122" s="69"/>
      <c r="BI122" s="69"/>
      <c r="BJ122" s="69"/>
      <c r="BK122" s="69"/>
      <c r="BL122" s="72"/>
      <c r="BM122" s="69"/>
      <c r="BN122" s="69"/>
      <c r="BO122" s="69"/>
      <c r="BP122" s="69"/>
    </row>
    <row r="123" spans="1:68" s="2" customFormat="1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208"/>
      <c r="BH123" s="69"/>
      <c r="BI123" s="69"/>
      <c r="BJ123" s="69"/>
      <c r="BK123" s="69"/>
      <c r="BL123" s="72"/>
      <c r="BM123" s="69"/>
      <c r="BN123" s="69"/>
      <c r="BO123" s="69"/>
      <c r="BP123" s="69"/>
    </row>
    <row r="124" spans="1:68" s="2" customForma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208"/>
      <c r="BH124" s="69"/>
      <c r="BI124" s="69"/>
      <c r="BJ124" s="69"/>
      <c r="BK124" s="69"/>
      <c r="BL124" s="72"/>
      <c r="BM124" s="69"/>
      <c r="BN124" s="69"/>
      <c r="BO124" s="69"/>
      <c r="BP124" s="69"/>
    </row>
    <row r="125" spans="1:68" s="2" customForma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208"/>
      <c r="BH125" s="69"/>
      <c r="BI125" s="69"/>
      <c r="BJ125" s="69"/>
      <c r="BK125" s="69"/>
      <c r="BL125" s="72"/>
      <c r="BM125" s="69"/>
      <c r="BN125" s="69"/>
      <c r="BO125" s="69"/>
      <c r="BP125" s="69"/>
    </row>
    <row r="126" spans="1:68" s="2" customFormat="1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208"/>
      <c r="BH126" s="69"/>
      <c r="BI126" s="69"/>
      <c r="BJ126" s="69"/>
      <c r="BK126" s="69"/>
      <c r="BL126" s="72"/>
      <c r="BM126" s="69"/>
      <c r="BN126" s="69"/>
      <c r="BO126" s="69"/>
      <c r="BP126" s="69"/>
    </row>
    <row r="127" spans="1:68" s="2" customFormat="1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208"/>
      <c r="BH127" s="69"/>
      <c r="BI127" s="69"/>
      <c r="BJ127" s="69"/>
      <c r="BK127" s="69"/>
      <c r="BL127" s="72"/>
      <c r="BM127" s="69"/>
      <c r="BN127" s="69"/>
      <c r="BO127" s="69"/>
      <c r="BP127" s="69"/>
    </row>
    <row r="128" spans="1:68" s="2" customFormat="1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208"/>
      <c r="BH128" s="69"/>
      <c r="BI128" s="69"/>
      <c r="BJ128" s="69"/>
      <c r="BK128" s="69"/>
      <c r="BL128" s="72"/>
      <c r="BM128" s="69"/>
      <c r="BN128" s="69"/>
      <c r="BO128" s="69"/>
      <c r="BP128" s="69"/>
    </row>
    <row r="129" spans="1:68" s="2" customFormat="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208"/>
      <c r="BH129" s="69"/>
      <c r="BI129" s="69"/>
      <c r="BJ129" s="69"/>
      <c r="BK129" s="69"/>
      <c r="BL129" s="72"/>
      <c r="BM129" s="69"/>
      <c r="BN129" s="69"/>
      <c r="BO129" s="69"/>
      <c r="BP129" s="69"/>
    </row>
    <row r="130" spans="1:68" s="2" customForma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208"/>
      <c r="BH130" s="69"/>
      <c r="BI130" s="69"/>
      <c r="BJ130" s="69"/>
      <c r="BK130" s="69"/>
      <c r="BL130" s="72"/>
      <c r="BM130" s="69"/>
      <c r="BN130" s="69"/>
      <c r="BO130" s="69"/>
      <c r="BP130" s="69"/>
    </row>
    <row r="131" spans="1:68" s="2" customForma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208"/>
      <c r="BH131" s="69"/>
      <c r="BI131" s="69"/>
      <c r="BJ131" s="69"/>
      <c r="BK131" s="69"/>
      <c r="BL131" s="72"/>
      <c r="BM131" s="69"/>
      <c r="BN131" s="69"/>
      <c r="BO131" s="69"/>
      <c r="BP131" s="69"/>
    </row>
    <row r="132" spans="1:68" s="2" customFormat="1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208"/>
      <c r="BH132" s="69"/>
      <c r="BI132" s="69"/>
      <c r="BJ132" s="69"/>
      <c r="BK132" s="69"/>
      <c r="BL132" s="72"/>
      <c r="BM132" s="69"/>
      <c r="BN132" s="69"/>
      <c r="BO132" s="69"/>
      <c r="BP132" s="69"/>
    </row>
    <row r="133" spans="1:68" s="2" customFormat="1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208"/>
      <c r="BH133" s="69"/>
      <c r="BI133" s="69"/>
      <c r="BJ133" s="69"/>
      <c r="BK133" s="69"/>
      <c r="BL133" s="72"/>
      <c r="BM133" s="69"/>
      <c r="BN133" s="69"/>
      <c r="BO133" s="69"/>
      <c r="BP133" s="69"/>
    </row>
    <row r="134" spans="1:68" s="2" customFormat="1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208"/>
      <c r="BH134" s="69"/>
      <c r="BI134" s="69"/>
      <c r="BJ134" s="69"/>
      <c r="BK134" s="69"/>
      <c r="BL134" s="72"/>
      <c r="BM134" s="69"/>
      <c r="BN134" s="69"/>
      <c r="BO134" s="69"/>
      <c r="BP134" s="69"/>
    </row>
    <row r="135" spans="1:68" s="2" customFormat="1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208"/>
      <c r="BH135" s="69"/>
      <c r="BI135" s="69"/>
      <c r="BJ135" s="69"/>
      <c r="BK135" s="69"/>
      <c r="BL135" s="72"/>
      <c r="BM135" s="69"/>
      <c r="BN135" s="69"/>
      <c r="BO135" s="69"/>
      <c r="BP135" s="69"/>
    </row>
    <row r="136" spans="1:68" s="2" customFormat="1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208"/>
      <c r="BH136" s="69"/>
      <c r="BI136" s="69"/>
      <c r="BJ136" s="69"/>
      <c r="BK136" s="69"/>
      <c r="BL136" s="72"/>
      <c r="BM136" s="69"/>
      <c r="BN136" s="69"/>
      <c r="BO136" s="69"/>
      <c r="BP136" s="69"/>
    </row>
    <row r="137" spans="1:68" s="2" customFormat="1" x14ac:dyDescent="0.2">
      <c r="A137" s="71"/>
      <c r="B137" s="71"/>
      <c r="C137" s="71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208"/>
      <c r="BH137" s="69"/>
      <c r="BI137" s="69"/>
      <c r="BJ137" s="69"/>
      <c r="BK137" s="69"/>
      <c r="BL137" s="72"/>
      <c r="BM137" s="69"/>
      <c r="BN137" s="69"/>
      <c r="BO137" s="69"/>
      <c r="BP137" s="69"/>
    </row>
  </sheetData>
  <mergeCells count="74">
    <mergeCell ref="F3:I3"/>
    <mergeCell ref="F4:I5"/>
    <mergeCell ref="AX6:AX7"/>
    <mergeCell ref="AY6:AZ6"/>
    <mergeCell ref="BG6:BG7"/>
    <mergeCell ref="AI6:AJ6"/>
    <mergeCell ref="AK6:AK7"/>
    <mergeCell ref="AL6:AL7"/>
    <mergeCell ref="AQ6:AR6"/>
    <mergeCell ref="AW6:AW7"/>
    <mergeCell ref="Y3:AB5"/>
    <mergeCell ref="U3:X5"/>
    <mergeCell ref="J3:M5"/>
    <mergeCell ref="N3:Q5"/>
    <mergeCell ref="V6:V7"/>
    <mergeCell ref="K6:K7"/>
    <mergeCell ref="A1:X1"/>
    <mergeCell ref="A2:X2"/>
    <mergeCell ref="A3:A7"/>
    <mergeCell ref="B3:E5"/>
    <mergeCell ref="O6:O7"/>
    <mergeCell ref="P6:Q6"/>
    <mergeCell ref="U6:U7"/>
    <mergeCell ref="B6:B7"/>
    <mergeCell ref="C6:C7"/>
    <mergeCell ref="D6:E6"/>
    <mergeCell ref="F6:F7"/>
    <mergeCell ref="G6:G7"/>
    <mergeCell ref="H6:I6"/>
    <mergeCell ref="J6:J7"/>
    <mergeCell ref="R6:R7"/>
    <mergeCell ref="R3:T5"/>
    <mergeCell ref="W6:X6"/>
    <mergeCell ref="S6:S7"/>
    <mergeCell ref="T6:T7"/>
    <mergeCell ref="L6:M6"/>
    <mergeCell ref="N6:N7"/>
    <mergeCell ref="AS3:AV5"/>
    <mergeCell ref="AW3:AZ5"/>
    <mergeCell ref="BA3:BD5"/>
    <mergeCell ref="Y6:Y7"/>
    <mergeCell ref="Z6:Z7"/>
    <mergeCell ref="AS6:AT6"/>
    <mergeCell ref="AU6:AV6"/>
    <mergeCell ref="AP6:AP7"/>
    <mergeCell ref="AA6:AB6"/>
    <mergeCell ref="AC6:AC7"/>
    <mergeCell ref="AD6:AD7"/>
    <mergeCell ref="AE6:AF6"/>
    <mergeCell ref="AG6:AG7"/>
    <mergeCell ref="AH6:AH7"/>
    <mergeCell ref="AM6:AN6"/>
    <mergeCell ref="AO6:AO7"/>
    <mergeCell ref="AC4:AF5"/>
    <mergeCell ref="AG4:AJ5"/>
    <mergeCell ref="AC3:AJ3"/>
    <mergeCell ref="AK3:AN5"/>
    <mergeCell ref="AO3:AR5"/>
    <mergeCell ref="BE3:BG5"/>
    <mergeCell ref="BO6:BP6"/>
    <mergeCell ref="BL6:BL7"/>
    <mergeCell ref="BA6:BA7"/>
    <mergeCell ref="BB6:BB7"/>
    <mergeCell ref="BC6:BD6"/>
    <mergeCell ref="BH3:BL4"/>
    <mergeCell ref="BE6:BE7"/>
    <mergeCell ref="BM3:BP5"/>
    <mergeCell ref="BH5:BK5"/>
    <mergeCell ref="BH6:BH7"/>
    <mergeCell ref="BI6:BI7"/>
    <mergeCell ref="BJ6:BK6"/>
    <mergeCell ref="BM6:BM7"/>
    <mergeCell ref="BN6:BN7"/>
    <mergeCell ref="BF6:BF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4" max="33" man="1"/>
    <brk id="4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7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9</vt:i4>
      </vt:variant>
    </vt:vector>
  </HeadingPairs>
  <TitlesOfParts>
    <vt:vector size="17" baseType="lpstr">
      <vt:lpstr>1 </vt:lpstr>
      <vt:lpstr>2 </vt:lpstr>
      <vt:lpstr> 3 </vt:lpstr>
      <vt:lpstr>4 </vt:lpstr>
      <vt:lpstr>5 </vt:lpstr>
      <vt:lpstr>6</vt:lpstr>
      <vt:lpstr>7</vt:lpstr>
      <vt:lpstr>Диаграмма1</vt:lpstr>
      <vt:lpstr>' 3 '!Заголовки_для_друку</vt:lpstr>
      <vt:lpstr>'4 '!Заголовки_для_друку</vt:lpstr>
      <vt:lpstr>'5 '!Заголовки_для_друку</vt:lpstr>
      <vt:lpstr>'7'!Заголовки_для_друку</vt:lpstr>
      <vt:lpstr>' 3 '!Область_друку</vt:lpstr>
      <vt:lpstr>'2 '!Область_друку</vt:lpstr>
      <vt:lpstr>'4 '!Область_друку</vt:lpstr>
      <vt:lpstr>'5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Мельник Юрій Іанович</cp:lastModifiedBy>
  <cp:lastPrinted>2019-04-12T07:21:32Z</cp:lastPrinted>
  <dcterms:created xsi:type="dcterms:W3CDTF">2017-11-17T08:56:41Z</dcterms:created>
  <dcterms:modified xsi:type="dcterms:W3CDTF">2019-06-14T11:47:37Z</dcterms:modified>
</cp:coreProperties>
</file>