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730"/>
  <workbookPr/>
  <mc:AlternateContent xmlns:mc="http://schemas.openxmlformats.org/markup-compatibility/2006">
    <mc:Choice Requires="x15">
      <x15ac:absPath xmlns:x15ac="http://schemas.microsoft.com/office/spreadsheetml/2010/11/ac" url="N:\Statistika&amp;Prognoz\Портал\Портал 2019\Портал 03\2. Публікації\стан ринку праці\"/>
    </mc:Choice>
  </mc:AlternateContent>
  <bookViews>
    <workbookView xWindow="0" yWindow="60" windowWidth="19440" windowHeight="7305" tabRatio="573" activeTab="6"/>
  </bookViews>
  <sheets>
    <sheet name="1 " sheetId="21" r:id="rId1"/>
    <sheet name="2 " sheetId="22" r:id="rId2"/>
    <sheet name=" 3 " sheetId="23" r:id="rId3"/>
    <sheet name="4 " sheetId="11" r:id="rId4"/>
    <sheet name="5 " sheetId="12" r:id="rId5"/>
    <sheet name="6" sheetId="15" r:id="rId6"/>
    <sheet name="7" sheetId="14" r:id="rId7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3">#REF!</definedName>
    <definedName name="_firstRow" localSheetId="4">#REF!</definedName>
    <definedName name="_firstRow" localSheetId="5">#REF!</definedName>
    <definedName name="_firstRow">#REF!</definedName>
    <definedName name="_lastColumn" localSheetId="3">#REF!</definedName>
    <definedName name="_lastColumn" localSheetId="4">#REF!</definedName>
    <definedName name="_lastColumn" localSheetId="5">#REF!</definedName>
    <definedName name="_lastColumn">#REF!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3" hidden="1">'4 '!#REF!</definedName>
    <definedName name="ACwvu.форма7." localSheetId="4" hidden="1">'5 '!#REF!</definedName>
    <definedName name="date.e" localSheetId="2">'[1]Sheet1 (3)'!#REF!</definedName>
    <definedName name="date.e" localSheetId="1">'[2]Sheet1 (3)'!#REF!</definedName>
    <definedName name="date.e" localSheetId="3">'[2]Sheet1 (3)'!#REF!</definedName>
    <definedName name="date.e" localSheetId="4">'[2]Sheet1 (3)'!#REF!</definedName>
    <definedName name="date.e" localSheetId="5">'[3]Sheet1 (3)'!#REF!</definedName>
    <definedName name="date.e">'[1]Sheet1 (3)'!#REF!</definedName>
    <definedName name="date_b" localSheetId="2">#REF!</definedName>
    <definedName name="date_b" localSheetId="1">#REF!</definedName>
    <definedName name="date_b" localSheetId="3">#REF!</definedName>
    <definedName name="date_b" localSheetId="4">#REF!</definedName>
    <definedName name="date_b" localSheetId="5">#REF!</definedName>
    <definedName name="date_b">#REF!</definedName>
    <definedName name="date_e" localSheetId="2">'[1]Sheet1 (2)'!#REF!</definedName>
    <definedName name="date_e" localSheetId="1">'[2]Sheet1 (2)'!#REF!</definedName>
    <definedName name="date_e" localSheetId="3">'[2]Sheet1 (2)'!#REF!</definedName>
    <definedName name="date_e" localSheetId="4">'[2]Sheet1 (2)'!#REF!</definedName>
    <definedName name="date_e" localSheetId="5">'[3]Sheet1 (2)'!#REF!</definedName>
    <definedName name="date_e">'[1]Sheet1 (2)'!#REF!</definedName>
    <definedName name="Excel_BuiltIn_Print_Area_1" localSheetId="2">#REF!</definedName>
    <definedName name="Excel_BuiltIn_Print_Area_1" localSheetId="1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>#REF!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2">[4]Sheet3!$A$3</definedName>
    <definedName name="hjj" localSheetId="1">[5]Sheet3!$A$3</definedName>
    <definedName name="hjj" localSheetId="3">[4]Sheet3!$A$3</definedName>
    <definedName name="hjj" localSheetId="4">[4]Sheet3!$A$3</definedName>
    <definedName name="hjj" localSheetId="5">[6]Sheet3!$A$3</definedName>
    <definedName name="hjj">[7]Sheet3!$A$3</definedName>
    <definedName name="hl_0" localSheetId="2">#REF!</definedName>
    <definedName name="hl_0" localSheetId="1">#REF!</definedName>
    <definedName name="hl_0" localSheetId="3">#REF!</definedName>
    <definedName name="hl_0" localSheetId="4">#REF!</definedName>
    <definedName name="hl_0" localSheetId="5">#REF!</definedName>
    <definedName name="hl_0">#REF!</definedName>
    <definedName name="hn_0" localSheetId="2">#REF!</definedName>
    <definedName name="hn_0" localSheetId="1">#REF!</definedName>
    <definedName name="hn_0" localSheetId="3">#REF!</definedName>
    <definedName name="hn_0" localSheetId="4">#REF!</definedName>
    <definedName name="hn_0" localSheetId="5">#REF!</definedName>
    <definedName name="hn_0">#REF!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2">'[1]Sheet1 (2)'!#REF!</definedName>
    <definedName name="lcz" localSheetId="1">'[2]Sheet1 (2)'!#REF!</definedName>
    <definedName name="lcz" localSheetId="3">'[2]Sheet1 (2)'!#REF!</definedName>
    <definedName name="lcz" localSheetId="4">'[2]Sheet1 (2)'!#REF!</definedName>
    <definedName name="lcz" localSheetId="5">'[3]Sheet1 (2)'!#REF!</definedName>
    <definedName name="lcz">'[1]Sheet1 (2)'!#REF!</definedName>
    <definedName name="name_cz" localSheetId="2">#REF!</definedName>
    <definedName name="name_cz" localSheetId="1">#REF!</definedName>
    <definedName name="name_cz" localSheetId="3">#REF!</definedName>
    <definedName name="name_cz" localSheetId="4">#REF!</definedName>
    <definedName name="name_cz" localSheetId="5">#REF!</definedName>
    <definedName name="name_cz">#REF!</definedName>
    <definedName name="name_period" localSheetId="2">#REF!</definedName>
    <definedName name="name_period" localSheetId="1">#REF!</definedName>
    <definedName name="name_period" localSheetId="3">#REF!</definedName>
    <definedName name="name_period" localSheetId="4">#REF!</definedName>
    <definedName name="name_period" localSheetId="5">#REF!</definedName>
    <definedName name="name_period">#REF!</definedName>
    <definedName name="pyear" localSheetId="2">#REF!</definedName>
    <definedName name="pyear" localSheetId="1">#REF!</definedName>
    <definedName name="pyear" localSheetId="3">#REF!</definedName>
    <definedName name="pyear" localSheetId="4">#REF!</definedName>
    <definedName name="pyear" localSheetId="5">#REF!</definedName>
    <definedName name="pyear">#REF!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3" hidden="1">'4 '!#REF!</definedName>
    <definedName name="Swvu.форма7." localSheetId="4" hidden="1">'5 '!#REF!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3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2">' 3 '!$B:$B</definedName>
    <definedName name="_xlnm.Print_Titles" localSheetId="3">'4 '!$A:$A</definedName>
    <definedName name="_xlnm.Print_Titles" localSheetId="4">'5 '!$A:$A</definedName>
    <definedName name="_xlnm.Print_Titles" localSheetId="6">'7'!$A:$A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2">' 3 '!$B$1:$F$25</definedName>
    <definedName name="_xlnm.Print_Area" localSheetId="0">'1 '!#REF!</definedName>
    <definedName name="_xlnm.Print_Area" localSheetId="1">'2 '!$A$1:$I$34</definedName>
    <definedName name="_xlnm.Print_Area" localSheetId="3">'4 '!$A$1:$E$25</definedName>
    <definedName name="_xlnm.Print_Area" localSheetId="4">'5 '!$A$1:$E$15</definedName>
    <definedName name="_xlnm.Print_Area" localSheetId="5">'6'!$A$1:$F$31</definedName>
    <definedName name="олд" localSheetId="3">'[3]Sheet1 (3)'!#REF!</definedName>
    <definedName name="олд" localSheetId="4">'[3]Sheet1 (3)'!#REF!</definedName>
    <definedName name="олд" localSheetId="5">'[3]Sheet1 (3)'!#REF!</definedName>
    <definedName name="олд">'[3]Sheet1 (3)'!#REF!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2">[8]Sheet3!$A$2</definedName>
    <definedName name="ц" localSheetId="1">[9]Sheet3!$A$2</definedName>
    <definedName name="ц" localSheetId="3">[8]Sheet3!$A$2</definedName>
    <definedName name="ц" localSheetId="4">[8]Sheet3!$A$2</definedName>
    <definedName name="ц" localSheetId="5">[10]Sheet3!$A$2</definedName>
    <definedName name="ц">[11]Sheet3!$A$2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</workbook>
</file>

<file path=xl/calcChain.xml><?xml version="1.0" encoding="utf-8"?>
<calcChain xmlns="http://schemas.openxmlformats.org/spreadsheetml/2006/main">
  <c r="E19" i="23" l="1"/>
  <c r="BL9" i="14" l="1"/>
  <c r="C29" i="15" s="1"/>
  <c r="BO10" i="14"/>
  <c r="BO11" i="14"/>
  <c r="BO12" i="14"/>
  <c r="BO13" i="14"/>
  <c r="BO14" i="14"/>
  <c r="BO15" i="14"/>
  <c r="BO16" i="14"/>
  <c r="BO17" i="14"/>
  <c r="BO18" i="14"/>
  <c r="BO19" i="14"/>
  <c r="BO20" i="14"/>
  <c r="BO21" i="14"/>
  <c r="BO22" i="14"/>
  <c r="BO23" i="14"/>
  <c r="BO24" i="14"/>
  <c r="BO25" i="14"/>
  <c r="BO26" i="14"/>
  <c r="BO27" i="14"/>
  <c r="BO9" i="14"/>
  <c r="U9" i="14"/>
  <c r="V9" i="14"/>
  <c r="S10" i="14"/>
  <c r="S11" i="14"/>
  <c r="S12" i="14"/>
  <c r="T12" i="14" s="1"/>
  <c r="S13" i="14"/>
  <c r="S14" i="14"/>
  <c r="S15" i="14"/>
  <c r="S16" i="14"/>
  <c r="T16" i="14" s="1"/>
  <c r="S17" i="14"/>
  <c r="S18" i="14"/>
  <c r="S19" i="14"/>
  <c r="S20" i="14"/>
  <c r="T20" i="14" s="1"/>
  <c r="S21" i="14"/>
  <c r="S22" i="14"/>
  <c r="S23" i="14"/>
  <c r="S24" i="14"/>
  <c r="S25" i="14"/>
  <c r="S26" i="14"/>
  <c r="T26" i="14" s="1"/>
  <c r="S27" i="14"/>
  <c r="R10" i="14"/>
  <c r="R11" i="14"/>
  <c r="T11" i="14" s="1"/>
  <c r="R12" i="14"/>
  <c r="R13" i="14"/>
  <c r="T13" i="14" s="1"/>
  <c r="R14" i="14"/>
  <c r="R15" i="14"/>
  <c r="T15" i="14" s="1"/>
  <c r="R16" i="14"/>
  <c r="R17" i="14"/>
  <c r="T17" i="14" s="1"/>
  <c r="R18" i="14"/>
  <c r="R19" i="14"/>
  <c r="T19" i="14" s="1"/>
  <c r="R20" i="14"/>
  <c r="R21" i="14"/>
  <c r="T21" i="14" s="1"/>
  <c r="R22" i="14"/>
  <c r="R23" i="14"/>
  <c r="T23" i="14" s="1"/>
  <c r="R24" i="14"/>
  <c r="R25" i="14"/>
  <c r="T25" i="14" s="1"/>
  <c r="R26" i="14"/>
  <c r="R27" i="14"/>
  <c r="T27" i="14" s="1"/>
  <c r="T10" i="14"/>
  <c r="T14" i="14"/>
  <c r="T18" i="14"/>
  <c r="T22" i="14"/>
  <c r="T24" i="14" l="1"/>
  <c r="D8" i="11"/>
  <c r="D9" i="11"/>
  <c r="D10" i="11"/>
  <c r="D11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D25" i="11"/>
  <c r="E9" i="23"/>
  <c r="E10" i="23"/>
  <c r="E11" i="23"/>
  <c r="E12" i="23"/>
  <c r="E13" i="23"/>
  <c r="E14" i="23"/>
  <c r="E15" i="23"/>
  <c r="E16" i="23"/>
  <c r="E17" i="23"/>
  <c r="E18" i="23"/>
  <c r="E20" i="23"/>
  <c r="E21" i="23"/>
  <c r="E22" i="23"/>
  <c r="E23" i="23"/>
  <c r="E24" i="23"/>
  <c r="E25" i="23"/>
  <c r="B30" i="15" l="1"/>
  <c r="D31" i="15" l="1"/>
  <c r="C30" i="15" l="1"/>
  <c r="B27" i="15" l="1"/>
  <c r="C27" i="15"/>
  <c r="C7" i="23" l="1"/>
  <c r="D10" i="15" l="1"/>
  <c r="E25" i="11" l="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  <c r="D7" i="11"/>
  <c r="C6" i="11"/>
  <c r="B6" i="11"/>
  <c r="E15" i="12"/>
  <c r="D15" i="12"/>
  <c r="E14" i="12"/>
  <c r="D14" i="12"/>
  <c r="E13" i="12"/>
  <c r="D13" i="12"/>
  <c r="E12" i="12"/>
  <c r="E11" i="12"/>
  <c r="D11" i="12"/>
  <c r="E10" i="12"/>
  <c r="D10" i="12"/>
  <c r="E9" i="12"/>
  <c r="D9" i="12"/>
  <c r="E8" i="12"/>
  <c r="D8" i="12"/>
  <c r="E7" i="12"/>
  <c r="D7" i="12"/>
  <c r="C6" i="12"/>
  <c r="B6" i="12"/>
  <c r="BP27" i="14"/>
  <c r="BK27" i="14"/>
  <c r="BJ27" i="14"/>
  <c r="BG27" i="14"/>
  <c r="BD27" i="14"/>
  <c r="BC27" i="14"/>
  <c r="AZ27" i="14"/>
  <c r="AY27" i="14"/>
  <c r="AV27" i="14"/>
  <c r="AU27" i="14"/>
  <c r="AR27" i="14"/>
  <c r="AQ27" i="14"/>
  <c r="AN27" i="14"/>
  <c r="AM27" i="14"/>
  <c r="AJ27" i="14"/>
  <c r="AI27" i="14"/>
  <c r="AF27" i="14"/>
  <c r="AE27" i="14"/>
  <c r="AB27" i="14"/>
  <c r="AA27" i="14"/>
  <c r="X27" i="14"/>
  <c r="W27" i="14"/>
  <c r="Q27" i="14"/>
  <c r="P27" i="14"/>
  <c r="M27" i="14"/>
  <c r="L27" i="14"/>
  <c r="I27" i="14"/>
  <c r="H27" i="14"/>
  <c r="E27" i="14"/>
  <c r="D27" i="14"/>
  <c r="BP26" i="14"/>
  <c r="BK26" i="14"/>
  <c r="BJ26" i="14"/>
  <c r="BG26" i="14"/>
  <c r="BD26" i="14"/>
  <c r="BC26" i="14"/>
  <c r="AZ26" i="14"/>
  <c r="AY26" i="14"/>
  <c r="AV26" i="14"/>
  <c r="AU26" i="14"/>
  <c r="AR26" i="14"/>
  <c r="AQ26" i="14"/>
  <c r="AN26" i="14"/>
  <c r="AM26" i="14"/>
  <c r="AJ26" i="14"/>
  <c r="AI26" i="14"/>
  <c r="AF26" i="14"/>
  <c r="AE26" i="14"/>
  <c r="AB26" i="14"/>
  <c r="AA26" i="14"/>
  <c r="X26" i="14"/>
  <c r="W26" i="14"/>
  <c r="Q26" i="14"/>
  <c r="P26" i="14"/>
  <c r="M26" i="14"/>
  <c r="L26" i="14"/>
  <c r="I26" i="14"/>
  <c r="H26" i="14"/>
  <c r="E26" i="14"/>
  <c r="D26" i="14"/>
  <c r="BP25" i="14"/>
  <c r="BK25" i="14"/>
  <c r="BJ25" i="14"/>
  <c r="BG25" i="14"/>
  <c r="BD25" i="14"/>
  <c r="BC25" i="14"/>
  <c r="AZ25" i="14"/>
  <c r="AY25" i="14"/>
  <c r="AV25" i="14"/>
  <c r="AU25" i="14"/>
  <c r="AR25" i="14"/>
  <c r="AQ25" i="14"/>
  <c r="AN25" i="14"/>
  <c r="AM25" i="14"/>
  <c r="AJ25" i="14"/>
  <c r="AI25" i="14"/>
  <c r="AF25" i="14"/>
  <c r="AE25" i="14"/>
  <c r="AB25" i="14"/>
  <c r="AA25" i="14"/>
  <c r="X25" i="14"/>
  <c r="W25" i="14"/>
  <c r="Q25" i="14"/>
  <c r="P25" i="14"/>
  <c r="M25" i="14"/>
  <c r="L25" i="14"/>
  <c r="I25" i="14"/>
  <c r="H25" i="14"/>
  <c r="E25" i="14"/>
  <c r="D25" i="14"/>
  <c r="BP23" i="14"/>
  <c r="BK23" i="14"/>
  <c r="BJ23" i="14"/>
  <c r="BG23" i="14"/>
  <c r="BD23" i="14"/>
  <c r="BC23" i="14"/>
  <c r="AZ23" i="14"/>
  <c r="AY23" i="14"/>
  <c r="AV23" i="14"/>
  <c r="AU23" i="14"/>
  <c r="AR23" i="14"/>
  <c r="AQ23" i="14"/>
  <c r="AN23" i="14"/>
  <c r="AM23" i="14"/>
  <c r="AJ23" i="14"/>
  <c r="AI23" i="14"/>
  <c r="AF23" i="14"/>
  <c r="AE23" i="14"/>
  <c r="AB23" i="14"/>
  <c r="AA23" i="14"/>
  <c r="X23" i="14"/>
  <c r="W23" i="14"/>
  <c r="Q23" i="14"/>
  <c r="P23" i="14"/>
  <c r="M23" i="14"/>
  <c r="L23" i="14"/>
  <c r="I23" i="14"/>
  <c r="H23" i="14"/>
  <c r="E23" i="14"/>
  <c r="D23" i="14"/>
  <c r="BP22" i="14"/>
  <c r="BK22" i="14"/>
  <c r="BJ22" i="14"/>
  <c r="BG22" i="14"/>
  <c r="BD22" i="14"/>
  <c r="BC22" i="14"/>
  <c r="AZ22" i="14"/>
  <c r="AY22" i="14"/>
  <c r="AV22" i="14"/>
  <c r="AU22" i="14"/>
  <c r="AR22" i="14"/>
  <c r="AQ22" i="14"/>
  <c r="AN22" i="14"/>
  <c r="AJ22" i="14"/>
  <c r="AI22" i="14"/>
  <c r="AF22" i="14"/>
  <c r="AE22" i="14"/>
  <c r="AB22" i="14"/>
  <c r="AA22" i="14"/>
  <c r="X22" i="14"/>
  <c r="W22" i="14"/>
  <c r="Q22" i="14"/>
  <c r="P22" i="14"/>
  <c r="M22" i="14"/>
  <c r="L22" i="14"/>
  <c r="I22" i="14"/>
  <c r="H22" i="14"/>
  <c r="E22" i="14"/>
  <c r="D22" i="14"/>
  <c r="BP21" i="14"/>
  <c r="BK21" i="14"/>
  <c r="BJ21" i="14"/>
  <c r="BG21" i="14"/>
  <c r="BD21" i="14"/>
  <c r="BC21" i="14"/>
  <c r="AZ21" i="14"/>
  <c r="AY21" i="14"/>
  <c r="AV21" i="14"/>
  <c r="AU21" i="14"/>
  <c r="AR21" i="14"/>
  <c r="AQ21" i="14"/>
  <c r="AN21" i="14"/>
  <c r="AM21" i="14"/>
  <c r="AJ21" i="14"/>
  <c r="AI21" i="14"/>
  <c r="AF21" i="14"/>
  <c r="AE21" i="14"/>
  <c r="AB21" i="14"/>
  <c r="AA21" i="14"/>
  <c r="X21" i="14"/>
  <c r="W21" i="14"/>
  <c r="Q21" i="14"/>
  <c r="P21" i="14"/>
  <c r="M21" i="14"/>
  <c r="L21" i="14"/>
  <c r="I21" i="14"/>
  <c r="H21" i="14"/>
  <c r="E21" i="14"/>
  <c r="D21" i="14"/>
  <c r="BP20" i="14"/>
  <c r="BK20" i="14"/>
  <c r="BJ20" i="14"/>
  <c r="BG20" i="14"/>
  <c r="BD20" i="14"/>
  <c r="BC20" i="14"/>
  <c r="AZ20" i="14"/>
  <c r="AY20" i="14"/>
  <c r="AV20" i="14"/>
  <c r="AU20" i="14"/>
  <c r="AR20" i="14"/>
  <c r="AQ20" i="14"/>
  <c r="AN20" i="14"/>
  <c r="AM20" i="14"/>
  <c r="AJ20" i="14"/>
  <c r="AI20" i="14"/>
  <c r="AF20" i="14"/>
  <c r="AE20" i="14"/>
  <c r="AB20" i="14"/>
  <c r="AA20" i="14"/>
  <c r="X20" i="14"/>
  <c r="W20" i="14"/>
  <c r="Q20" i="14"/>
  <c r="P20" i="14"/>
  <c r="M20" i="14"/>
  <c r="L20" i="14"/>
  <c r="I20" i="14"/>
  <c r="H20" i="14"/>
  <c r="E20" i="14"/>
  <c r="D20" i="14"/>
  <c r="BP19" i="14"/>
  <c r="BK19" i="14"/>
  <c r="BJ19" i="14"/>
  <c r="BG19" i="14"/>
  <c r="BD19" i="14"/>
  <c r="BC19" i="14"/>
  <c r="AZ19" i="14"/>
  <c r="AY19" i="14"/>
  <c r="AV19" i="14"/>
  <c r="AU19" i="14"/>
  <c r="AR19" i="14"/>
  <c r="AQ19" i="14"/>
  <c r="AN19" i="14"/>
  <c r="AM19" i="14"/>
  <c r="AJ19" i="14"/>
  <c r="AI19" i="14"/>
  <c r="AF19" i="14"/>
  <c r="AE19" i="14"/>
  <c r="AB19" i="14"/>
  <c r="AA19" i="14"/>
  <c r="X19" i="14"/>
  <c r="W19" i="14"/>
  <c r="Q19" i="14"/>
  <c r="P19" i="14"/>
  <c r="M19" i="14"/>
  <c r="L19" i="14"/>
  <c r="I19" i="14"/>
  <c r="H19" i="14"/>
  <c r="E19" i="14"/>
  <c r="D19" i="14"/>
  <c r="BP18" i="14"/>
  <c r="BK18" i="14"/>
  <c r="BJ18" i="14"/>
  <c r="BG18" i="14"/>
  <c r="BD18" i="14"/>
  <c r="BC18" i="14"/>
  <c r="AZ18" i="14"/>
  <c r="AY18" i="14"/>
  <c r="AV18" i="14"/>
  <c r="AU18" i="14"/>
  <c r="AR18" i="14"/>
  <c r="AQ18" i="14"/>
  <c r="AN18" i="14"/>
  <c r="AM18" i="14"/>
  <c r="AJ18" i="14"/>
  <c r="AI18" i="14"/>
  <c r="AF18" i="14"/>
  <c r="AE18" i="14"/>
  <c r="AB18" i="14"/>
  <c r="AA18" i="14"/>
  <c r="X18" i="14"/>
  <c r="W18" i="14"/>
  <c r="Q18" i="14"/>
  <c r="P18" i="14"/>
  <c r="M18" i="14"/>
  <c r="L18" i="14"/>
  <c r="I18" i="14"/>
  <c r="H18" i="14"/>
  <c r="E18" i="14"/>
  <c r="D18" i="14"/>
  <c r="BP17" i="14"/>
  <c r="BK17" i="14"/>
  <c r="BJ17" i="14"/>
  <c r="BG17" i="14"/>
  <c r="BD17" i="14"/>
  <c r="BC17" i="14"/>
  <c r="AZ17" i="14"/>
  <c r="AY17" i="14"/>
  <c r="AV17" i="14"/>
  <c r="AU17" i="14"/>
  <c r="AR17" i="14"/>
  <c r="AQ17" i="14"/>
  <c r="AN17" i="14"/>
  <c r="AM17" i="14"/>
  <c r="AJ17" i="14"/>
  <c r="AI17" i="14"/>
  <c r="AF17" i="14"/>
  <c r="AE17" i="14"/>
  <c r="AB17" i="14"/>
  <c r="AA17" i="14"/>
  <c r="X17" i="14"/>
  <c r="W17" i="14"/>
  <c r="Q17" i="14"/>
  <c r="P17" i="14"/>
  <c r="M17" i="14"/>
  <c r="L17" i="14"/>
  <c r="I17" i="14"/>
  <c r="H17" i="14"/>
  <c r="E17" i="14"/>
  <c r="D17" i="14"/>
  <c r="BP16" i="14"/>
  <c r="BK16" i="14"/>
  <c r="BJ16" i="14"/>
  <c r="BG16" i="14"/>
  <c r="BD16" i="14"/>
  <c r="BC16" i="14"/>
  <c r="AZ16" i="14"/>
  <c r="AY16" i="14"/>
  <c r="AV16" i="14"/>
  <c r="AU16" i="14"/>
  <c r="AR16" i="14"/>
  <c r="AQ16" i="14"/>
  <c r="AN16" i="14"/>
  <c r="AM16" i="14"/>
  <c r="AJ16" i="14"/>
  <c r="AI16" i="14"/>
  <c r="AF16" i="14"/>
  <c r="AE16" i="14"/>
  <c r="AB16" i="14"/>
  <c r="AA16" i="14"/>
  <c r="X16" i="14"/>
  <c r="W16" i="14"/>
  <c r="Q16" i="14"/>
  <c r="P16" i="14"/>
  <c r="M16" i="14"/>
  <c r="L16" i="14"/>
  <c r="I16" i="14"/>
  <c r="H16" i="14"/>
  <c r="E16" i="14"/>
  <c r="D16" i="14"/>
  <c r="BP15" i="14"/>
  <c r="BK15" i="14"/>
  <c r="BJ15" i="14"/>
  <c r="BG15" i="14"/>
  <c r="BD15" i="14"/>
  <c r="BC15" i="14"/>
  <c r="AZ15" i="14"/>
  <c r="AY15" i="14"/>
  <c r="AV15" i="14"/>
  <c r="AU15" i="14"/>
  <c r="AR15" i="14"/>
  <c r="AQ15" i="14"/>
  <c r="AN15" i="14"/>
  <c r="AM15" i="14"/>
  <c r="AJ15" i="14"/>
  <c r="AI15" i="14"/>
  <c r="AF15" i="14"/>
  <c r="AE15" i="14"/>
  <c r="AB15" i="14"/>
  <c r="AA15" i="14"/>
  <c r="X15" i="14"/>
  <c r="W15" i="14"/>
  <c r="Q15" i="14"/>
  <c r="P15" i="14"/>
  <c r="M15" i="14"/>
  <c r="L15" i="14"/>
  <c r="I15" i="14"/>
  <c r="H15" i="14"/>
  <c r="E15" i="14"/>
  <c r="D15" i="14"/>
  <c r="BP14" i="14"/>
  <c r="BK14" i="14"/>
  <c r="BJ14" i="14"/>
  <c r="BG14" i="14"/>
  <c r="BD14" i="14"/>
  <c r="BC14" i="14"/>
  <c r="AZ14" i="14"/>
  <c r="AY14" i="14"/>
  <c r="AV14" i="14"/>
  <c r="AU14" i="14"/>
  <c r="AR14" i="14"/>
  <c r="AQ14" i="14"/>
  <c r="AN14" i="14"/>
  <c r="AJ14" i="14"/>
  <c r="AI14" i="14"/>
  <c r="AF14" i="14"/>
  <c r="AE14" i="14"/>
  <c r="AB14" i="14"/>
  <c r="AA14" i="14"/>
  <c r="X14" i="14"/>
  <c r="Q14" i="14"/>
  <c r="P14" i="14"/>
  <c r="M14" i="14"/>
  <c r="L14" i="14"/>
  <c r="I14" i="14"/>
  <c r="H14" i="14"/>
  <c r="E14" i="14"/>
  <c r="D14" i="14"/>
  <c r="BP13" i="14"/>
  <c r="BK13" i="14"/>
  <c r="BJ13" i="14"/>
  <c r="BG13" i="14"/>
  <c r="BD13" i="14"/>
  <c r="BC13" i="14"/>
  <c r="AZ13" i="14"/>
  <c r="AY13" i="14"/>
  <c r="AV13" i="14"/>
  <c r="AU13" i="14"/>
  <c r="AR13" i="14"/>
  <c r="AQ13" i="14"/>
  <c r="AN13" i="14"/>
  <c r="AM13" i="14"/>
  <c r="AJ13" i="14"/>
  <c r="AI13" i="14"/>
  <c r="AF13" i="14"/>
  <c r="AE13" i="14"/>
  <c r="AB13" i="14"/>
  <c r="AA13" i="14"/>
  <c r="X13" i="14"/>
  <c r="W13" i="14"/>
  <c r="Q13" i="14"/>
  <c r="P13" i="14"/>
  <c r="M13" i="14"/>
  <c r="L13" i="14"/>
  <c r="I13" i="14"/>
  <c r="H13" i="14"/>
  <c r="E13" i="14"/>
  <c r="D13" i="14"/>
  <c r="BP12" i="14"/>
  <c r="BK12" i="14"/>
  <c r="BJ12" i="14"/>
  <c r="BG12" i="14"/>
  <c r="BD12" i="14"/>
  <c r="BC12" i="14"/>
  <c r="AZ12" i="14"/>
  <c r="AY12" i="14"/>
  <c r="AV12" i="14"/>
  <c r="AU12" i="14"/>
  <c r="AR12" i="14"/>
  <c r="AQ12" i="14"/>
  <c r="AN12" i="14"/>
  <c r="AM12" i="14"/>
  <c r="AJ12" i="14"/>
  <c r="AI12" i="14"/>
  <c r="AF12" i="14"/>
  <c r="AE12" i="14"/>
  <c r="AB12" i="14"/>
  <c r="AA12" i="14"/>
  <c r="X12" i="14"/>
  <c r="W12" i="14"/>
  <c r="Q12" i="14"/>
  <c r="P12" i="14"/>
  <c r="M12" i="14"/>
  <c r="L12" i="14"/>
  <c r="I12" i="14"/>
  <c r="H12" i="14"/>
  <c r="E12" i="14"/>
  <c r="D12" i="14"/>
  <c r="BP11" i="14"/>
  <c r="BK11" i="14"/>
  <c r="BJ11" i="14"/>
  <c r="BG11" i="14"/>
  <c r="BD11" i="14"/>
  <c r="BC11" i="14"/>
  <c r="AZ11" i="14"/>
  <c r="AY11" i="14"/>
  <c r="AV11" i="14"/>
  <c r="AU11" i="14"/>
  <c r="AR11" i="14"/>
  <c r="AQ11" i="14"/>
  <c r="AN11" i="14"/>
  <c r="AM11" i="14"/>
  <c r="AJ11" i="14"/>
  <c r="AI11" i="14"/>
  <c r="AF11" i="14"/>
  <c r="AE11" i="14"/>
  <c r="AB11" i="14"/>
  <c r="AA11" i="14"/>
  <c r="X11" i="14"/>
  <c r="W11" i="14"/>
  <c r="Q11" i="14"/>
  <c r="P11" i="14"/>
  <c r="M11" i="14"/>
  <c r="L11" i="14"/>
  <c r="I11" i="14"/>
  <c r="H11" i="14"/>
  <c r="E11" i="14"/>
  <c r="D11" i="14"/>
  <c r="BP10" i="14"/>
  <c r="BK10" i="14"/>
  <c r="BJ10" i="14"/>
  <c r="BG10" i="14"/>
  <c r="BD10" i="14"/>
  <c r="BC10" i="14"/>
  <c r="AZ10" i="14"/>
  <c r="AY10" i="14"/>
  <c r="AV10" i="14"/>
  <c r="AU10" i="14"/>
  <c r="AR10" i="14"/>
  <c r="AQ10" i="14"/>
  <c r="AN10" i="14"/>
  <c r="AM10" i="14"/>
  <c r="AJ10" i="14"/>
  <c r="AI10" i="14"/>
  <c r="AF10" i="14"/>
  <c r="AE10" i="14"/>
  <c r="AB10" i="14"/>
  <c r="AA10" i="14"/>
  <c r="X10" i="14"/>
  <c r="W10" i="14"/>
  <c r="Q10" i="14"/>
  <c r="P10" i="14"/>
  <c r="M10" i="14"/>
  <c r="L10" i="14"/>
  <c r="I10" i="14"/>
  <c r="H10" i="14"/>
  <c r="E10" i="14"/>
  <c r="D10" i="14"/>
  <c r="BP9" i="14"/>
  <c r="BI9" i="14"/>
  <c r="C28" i="15" s="1"/>
  <c r="BH9" i="14"/>
  <c r="B28" i="15" s="1"/>
  <c r="BG9" i="14"/>
  <c r="BB9" i="14"/>
  <c r="C26" i="15" s="1"/>
  <c r="BA9" i="14"/>
  <c r="B26" i="15" s="1"/>
  <c r="AX9" i="14"/>
  <c r="C25" i="15" s="1"/>
  <c r="AW9" i="14"/>
  <c r="B25" i="15" s="1"/>
  <c r="AT9" i="14"/>
  <c r="C19" i="15" s="1"/>
  <c r="AS9" i="14"/>
  <c r="B19" i="15" s="1"/>
  <c r="AP9" i="14"/>
  <c r="C18" i="15" s="1"/>
  <c r="AO9" i="14"/>
  <c r="B18" i="15" s="1"/>
  <c r="AL9" i="14"/>
  <c r="C15" i="15" s="1"/>
  <c r="AK9" i="14"/>
  <c r="B15" i="15" s="1"/>
  <c r="AH9" i="14"/>
  <c r="AG9" i="14"/>
  <c r="AD9" i="14"/>
  <c r="AC9" i="14"/>
  <c r="Z9" i="14"/>
  <c r="C16" i="15" s="1"/>
  <c r="Y9" i="14"/>
  <c r="B16" i="15" s="1"/>
  <c r="C12" i="15"/>
  <c r="B12" i="15"/>
  <c r="O9" i="14"/>
  <c r="N9" i="14"/>
  <c r="K9" i="14"/>
  <c r="C6" i="15" s="1"/>
  <c r="J9" i="14"/>
  <c r="B6" i="15" s="1"/>
  <c r="G9" i="14"/>
  <c r="C5" i="15" s="1"/>
  <c r="F9" i="14"/>
  <c r="B5" i="15" s="1"/>
  <c r="C9" i="14"/>
  <c r="C4" i="15" s="1"/>
  <c r="B9" i="14"/>
  <c r="B4" i="15" s="1"/>
  <c r="D7" i="23"/>
  <c r="H8" i="23" s="1"/>
  <c r="E8" i="23"/>
  <c r="F8" i="23"/>
  <c r="I8" i="23"/>
  <c r="J8" i="23"/>
  <c r="F9" i="23"/>
  <c r="I9" i="23"/>
  <c r="J9" i="23"/>
  <c r="F10" i="23"/>
  <c r="I10" i="23"/>
  <c r="J10" i="23"/>
  <c r="F11" i="23"/>
  <c r="I11" i="23"/>
  <c r="J11" i="23"/>
  <c r="F12" i="23"/>
  <c r="I12" i="23"/>
  <c r="J12" i="23"/>
  <c r="F13" i="23"/>
  <c r="I13" i="23"/>
  <c r="J13" i="23"/>
  <c r="F14" i="23"/>
  <c r="I14" i="23"/>
  <c r="J14" i="23"/>
  <c r="F15" i="23"/>
  <c r="I15" i="23"/>
  <c r="J15" i="23"/>
  <c r="F16" i="23"/>
  <c r="I16" i="23"/>
  <c r="J16" i="23"/>
  <c r="F17" i="23"/>
  <c r="I17" i="23"/>
  <c r="J17" i="23"/>
  <c r="F18" i="23"/>
  <c r="I18" i="23"/>
  <c r="J18" i="23"/>
  <c r="F19" i="23"/>
  <c r="I19" i="23"/>
  <c r="J19" i="23"/>
  <c r="F20" i="23"/>
  <c r="I20" i="23"/>
  <c r="J20" i="23"/>
  <c r="F21" i="23"/>
  <c r="I21" i="23"/>
  <c r="J21" i="23"/>
  <c r="F23" i="23"/>
  <c r="I23" i="23"/>
  <c r="J23" i="23"/>
  <c r="F24" i="23"/>
  <c r="I24" i="23"/>
  <c r="J24" i="23"/>
  <c r="F25" i="23"/>
  <c r="I25" i="23"/>
  <c r="J25" i="23"/>
  <c r="C7" i="15" l="1"/>
  <c r="S9" i="14"/>
  <c r="B7" i="15"/>
  <c r="R9" i="14"/>
  <c r="H25" i="23"/>
  <c r="E9" i="14"/>
  <c r="BD9" i="14"/>
  <c r="H23" i="23"/>
  <c r="Q9" i="14"/>
  <c r="AR9" i="14"/>
  <c r="H20" i="23"/>
  <c r="H18" i="23"/>
  <c r="H16" i="23"/>
  <c r="H14" i="23"/>
  <c r="H12" i="23"/>
  <c r="H10" i="23"/>
  <c r="AJ9" i="14"/>
  <c r="AF9" i="14"/>
  <c r="AB9" i="14"/>
  <c r="AZ9" i="14"/>
  <c r="AV9" i="14"/>
  <c r="AN9" i="14"/>
  <c r="X9" i="14"/>
  <c r="D6" i="12"/>
  <c r="D6" i="11"/>
  <c r="E7" i="23"/>
  <c r="H24" i="23"/>
  <c r="H21" i="23"/>
  <c r="H19" i="23"/>
  <c r="H17" i="23"/>
  <c r="H15" i="23"/>
  <c r="H13" i="23"/>
  <c r="H11" i="23"/>
  <c r="H9" i="23"/>
  <c r="F7" i="23"/>
  <c r="D9" i="14"/>
  <c r="H9" i="14"/>
  <c r="L9" i="14"/>
  <c r="P9" i="14"/>
  <c r="AA9" i="14"/>
  <c r="AE9" i="14"/>
  <c r="AI9" i="14"/>
  <c r="AM9" i="14"/>
  <c r="AQ9" i="14"/>
  <c r="AU9" i="14"/>
  <c r="AY9" i="14"/>
  <c r="BC9" i="14"/>
  <c r="BJ9" i="14"/>
  <c r="M9" i="14"/>
  <c r="I9" i="14"/>
  <c r="E6" i="11"/>
  <c r="E6" i="12"/>
  <c r="BK9" i="14"/>
  <c r="T9" i="14" l="1"/>
  <c r="E14" i="15"/>
  <c r="E17" i="15"/>
  <c r="E20" i="15"/>
  <c r="D14" i="15"/>
  <c r="D17" i="15"/>
  <c r="D20" i="15"/>
  <c r="D13" i="15" l="1"/>
  <c r="E30" i="15" l="1"/>
  <c r="D30" i="15"/>
  <c r="E27" i="15"/>
  <c r="E13" i="15"/>
  <c r="E11" i="15"/>
  <c r="D11" i="15"/>
  <c r="E10" i="15"/>
  <c r="D9" i="15"/>
  <c r="B8" i="15"/>
  <c r="D19" i="15" l="1"/>
  <c r="E19" i="15"/>
  <c r="D25" i="15"/>
  <c r="D26" i="15"/>
  <c r="D28" i="15"/>
  <c r="D12" i="15"/>
  <c r="F6" i="15"/>
  <c r="D7" i="15"/>
  <c r="D6" i="15"/>
  <c r="D5" i="15"/>
  <c r="D4" i="15"/>
  <c r="D27" i="15"/>
  <c r="E9" i="15"/>
  <c r="E4" i="15" l="1"/>
  <c r="E16" i="15"/>
  <c r="D16" i="15"/>
  <c r="D15" i="15"/>
  <c r="E15" i="15"/>
  <c r="E18" i="15"/>
  <c r="D18" i="15"/>
  <c r="E26" i="15"/>
  <c r="E28" i="15"/>
  <c r="E5" i="15"/>
  <c r="E25" i="15"/>
  <c r="C8" i="15"/>
  <c r="E12" i="15"/>
  <c r="G6" i="15"/>
  <c r="E7" i="15"/>
  <c r="E6" i="15"/>
</calcChain>
</file>

<file path=xl/sharedStrings.xml><?xml version="1.0" encoding="utf-8"?>
<sst xmlns="http://schemas.openxmlformats.org/spreadsheetml/2006/main" count="260" uniqueCount="173">
  <si>
    <t>Показник</t>
  </si>
  <si>
    <t>зміна значення</t>
  </si>
  <si>
    <t>%</t>
  </si>
  <si>
    <t xml:space="preserve"> 2017 р.</t>
  </si>
  <si>
    <t>Продовження</t>
  </si>
  <si>
    <t>Всього отримали роботу                                       (у т.ч. до набуття статусу безробітного), осіб</t>
  </si>
  <si>
    <t>Чисельність безробітних,                                   які проходили профнавчання,                                осіб</t>
  </si>
  <si>
    <t>Чисельність  осіб, які брали участь у громадських  та інших роботах тимчасового характеру</t>
  </si>
  <si>
    <t>Кількість роботодавців, які надали інформацію про вакансії</t>
  </si>
  <si>
    <t>Кількість вакансій, одиниць</t>
  </si>
  <si>
    <t>Мають статус безробітного                                       на кінець періоду, осіб</t>
  </si>
  <si>
    <t>з них отримують допомогу по безробіттю, осіб</t>
  </si>
  <si>
    <t>у порівнянні з минулим роком</t>
  </si>
  <si>
    <t>Усього</t>
  </si>
  <si>
    <t xml:space="preserve"> + (-)</t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</si>
  <si>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</si>
  <si>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</si>
  <si>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</si>
  <si>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</si>
  <si>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</si>
  <si>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</si>
  <si>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</si>
  <si>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</si>
  <si>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</si>
  <si>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</si>
  <si>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</si>
  <si>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</si>
  <si>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</si>
  <si>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</si>
  <si>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</si>
  <si>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</si>
  <si>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</si>
  <si>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</si>
  <si>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</si>
  <si>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</si>
  <si>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</si>
  <si>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</si>
  <si>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</si>
  <si>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</si>
  <si>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</si>
  <si>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</si>
  <si>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(за видами економічної діяльності)</t>
  </si>
  <si>
    <t xml:space="preserve">Усього 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</si>
  <si>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</si>
  <si>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</si>
  <si>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</si>
  <si>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</si>
  <si>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</si>
  <si>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</si>
  <si>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</si>
  <si>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</si>
  <si>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</si>
  <si>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</si>
  <si>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</si>
  <si>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</si>
  <si>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</si>
  <si>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</si>
  <si>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</si>
  <si>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</si>
  <si>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</si>
  <si>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</si>
  <si>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(за професійними групами)</t>
  </si>
  <si>
    <t>Законодавці, вищі державні службовці, керівники, менеджери (управителі)</t>
  </si>
  <si>
    <t>Професіонали</t>
  </si>
  <si>
    <t>Фахівці</t>
  </si>
  <si>
    <t>Технічні службовці</t>
  </si>
  <si>
    <t>Працівники сфери торгівлі та послуг</t>
  </si>
  <si>
    <t>Кваліфіковані робітники сільського та лісового господарств, риборозведення та рибальства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</si>
  <si>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</si>
  <si>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</si>
  <si>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 xml:space="preserve">Найпростіші професії </t>
  </si>
  <si>
    <t>За даними Державної служби статистики України</t>
  </si>
  <si>
    <t xml:space="preserve">Економічна активність населення віком 15-70 років   </t>
  </si>
  <si>
    <t>(за даними вибіркових обстежень населення з питань економічної активності)</t>
  </si>
  <si>
    <t xml:space="preserve">Зайняті </t>
  </si>
  <si>
    <t>Рівень зайнятості</t>
  </si>
  <si>
    <t>Безробітні</t>
  </si>
  <si>
    <t>Рівень безробіття</t>
  </si>
  <si>
    <t>(тис.осіб)</t>
  </si>
  <si>
    <t>(відсотки)</t>
  </si>
  <si>
    <t xml:space="preserve">Київська </t>
  </si>
  <si>
    <t xml:space="preserve">Інформація щодо запланованого масового вивільнення працівників </t>
  </si>
  <si>
    <t>особи</t>
  </si>
  <si>
    <t>Зміна значення</t>
  </si>
  <si>
    <t xml:space="preserve"> +(-)</t>
  </si>
  <si>
    <t>+ (-)</t>
  </si>
  <si>
    <t>з них отримали статус протягом звітного періоду, осіб</t>
  </si>
  <si>
    <t>Працевлаштовано до набуття статусу  безробітного, осіб</t>
  </si>
  <si>
    <t xml:space="preserve">з них, особи </t>
  </si>
  <si>
    <t>які навчаються в навчальних закладах різних типів</t>
  </si>
  <si>
    <t xml:space="preserve">Інформація щодо запланованого масового вивільнення працівників                                                                         </t>
  </si>
  <si>
    <t xml:space="preserve">Інформація щодо запланованого масового вивільнення працівників   </t>
  </si>
  <si>
    <t xml:space="preserve">   1.1. з них зареєстровано з початку року</t>
  </si>
  <si>
    <t xml:space="preserve">   2.2. Питома вага працевлаштованих до набуття статусу безробітного, %</t>
  </si>
  <si>
    <t xml:space="preserve"> 2.3. Працевлаштовано безробітних за направленням служби зайнятості</t>
  </si>
  <si>
    <t xml:space="preserve"> 2.3.1. Шляхом одноразової виплати допомоги по безробіттю, осіб</t>
  </si>
  <si>
    <t>4. Отримали ваучер на навчання, осіб</t>
  </si>
  <si>
    <t xml:space="preserve">   9.1. з них зареєстровано з початку року</t>
  </si>
  <si>
    <t>Станом на дату:</t>
  </si>
  <si>
    <t>15. Середній розмір заробітної плати у вакансіях, грн.</t>
  </si>
  <si>
    <t>16. Кількість претендентів на одну вакансію, особи</t>
  </si>
  <si>
    <t xml:space="preserve"> 2018 р.</t>
  </si>
  <si>
    <t>Всього</t>
  </si>
  <si>
    <t>Тернопільський  МРЦЗ</t>
  </si>
  <si>
    <t xml:space="preserve"> + (-)               осіб</t>
  </si>
  <si>
    <t>1. Мали статус безробітного,  осіб</t>
  </si>
  <si>
    <t>2. Всього отримали роботу (у т.ч. до набуття статусу безробітного),  осіб</t>
  </si>
  <si>
    <t xml:space="preserve">   2.1. Працевлаштовано до набуття статусу,  осіб</t>
  </si>
  <si>
    <t xml:space="preserve">   2.3.2. Працевлаштовано з компенсацією витрат роботодавцю єдиного внеску,  осіб</t>
  </si>
  <si>
    <t>3. Проходили професійне навчання безробітні,  осіб</t>
  </si>
  <si>
    <t xml:space="preserve">   3.1. з них в ЦПТО,   осіб</t>
  </si>
  <si>
    <t>5. Брали участь у громадських та інших роботах тимчасового характеру,  осіб</t>
  </si>
  <si>
    <t>6. Кількість осіб, охоплених профорієнтаційними послугами,  осіб</t>
  </si>
  <si>
    <t>7. Отримували допомогу по безробіттю,  осіб</t>
  </si>
  <si>
    <t>8. Кількість роботодавців, які надали інформацію про вакансії,   одиниць</t>
  </si>
  <si>
    <t>9. Кількість вакансій,  одиниць</t>
  </si>
  <si>
    <t xml:space="preserve"> + (-)                        осіб</t>
  </si>
  <si>
    <t>10. Мали статус безробітного,  осіб</t>
  </si>
  <si>
    <t>11. Отримували допомогу по безробіттю,  осіб</t>
  </si>
  <si>
    <t>13. Кількість вакансій по формі 3-ПН,  одиниць</t>
  </si>
  <si>
    <t>Кількість вакансій на кінець періоду, одиниць</t>
  </si>
  <si>
    <t>Середній розмір заробітної плати у вакансіях, грн.</t>
  </si>
  <si>
    <t>за формою 3-ПН</t>
  </si>
  <si>
    <t>Шумська</t>
  </si>
  <si>
    <t>Чортківська</t>
  </si>
  <si>
    <t>Теребовлянська</t>
  </si>
  <si>
    <t>Підгаєцька</t>
  </si>
  <si>
    <t>Підволочиська</t>
  </si>
  <si>
    <t>Монастириська</t>
  </si>
  <si>
    <t>Лановецька</t>
  </si>
  <si>
    <t>Кременецька</t>
  </si>
  <si>
    <t>Козівська</t>
  </si>
  <si>
    <t>Зборівська</t>
  </si>
  <si>
    <t>Збаразька</t>
  </si>
  <si>
    <t>Заліщицька</t>
  </si>
  <si>
    <t>Гусятинська</t>
  </si>
  <si>
    <t>Бучацька</t>
  </si>
  <si>
    <t>Борщівська</t>
  </si>
  <si>
    <t>Бережанська</t>
  </si>
  <si>
    <t>Назва філії, ЦЗ</t>
  </si>
  <si>
    <t>Рівень економічної активності населення, (%)</t>
  </si>
  <si>
    <t>Населення, зайняте економічною діяльністю, (тис. осіб)</t>
  </si>
  <si>
    <t>Рівень зайнятості населення, (%)</t>
  </si>
  <si>
    <t>Безробітне населення (за методологією МОП), (тис. осіб)</t>
  </si>
  <si>
    <t>Рівень безробіття населення (за методологією МОП), (%)</t>
  </si>
  <si>
    <t>державне управління й оборона; обов'язкове соціальне страхування</t>
  </si>
  <si>
    <t>Надання послуг Тернопільською обласною службою зайнятості</t>
  </si>
  <si>
    <t>Економічно неактивне населення,  (тис. осіб)</t>
  </si>
  <si>
    <t>(за даними Державної служби статистики України)</t>
  </si>
  <si>
    <t xml:space="preserve">за </t>
  </si>
  <si>
    <t>2017 рік</t>
  </si>
  <si>
    <t>2018 рік</t>
  </si>
  <si>
    <t>Економічно активне населення, (тис. осіб)</t>
  </si>
  <si>
    <t xml:space="preserve">Економічна активність населення у Тернопільській області в середньому за 2017 -2018 р.р. </t>
  </si>
  <si>
    <t>Питома вага працевлашто-           ваних до набуття статусу безробітного,%</t>
  </si>
  <si>
    <t>з інших джерел</t>
  </si>
  <si>
    <t>січень-березень 2018 р.</t>
  </si>
  <si>
    <t>січень-березень 2019 р.</t>
  </si>
  <si>
    <t>на   1 квітня 2018 р.</t>
  </si>
  <si>
    <t>на 1 квітня 2019 р.</t>
  </si>
  <si>
    <t>Мали статус протягом періоду, осіб</t>
  </si>
  <si>
    <t>різниця</t>
  </si>
  <si>
    <r>
      <t xml:space="preserve">Кількість осіб, охоплених профорієнтаційними послугами, </t>
    </r>
    <r>
      <rPr>
        <i/>
        <sz val="12"/>
        <color theme="1"/>
        <rFont val="Times New Roman"/>
        <family val="1"/>
        <charset val="204"/>
      </rPr>
      <t>осіб</t>
    </r>
  </si>
  <si>
    <r>
      <t xml:space="preserve">які мали статус безробітного, </t>
    </r>
    <r>
      <rPr>
        <i/>
        <sz val="12"/>
        <color theme="1"/>
        <rFont val="Times New Roman"/>
        <family val="1"/>
        <charset val="204"/>
      </rPr>
      <t>осіб</t>
    </r>
  </si>
  <si>
    <t>за січень-березень 2018 - 2019 р. р.</t>
  </si>
  <si>
    <t xml:space="preserve">    - 3.1 в.п.</t>
  </si>
  <si>
    <t>Середній розмір допомоги по безробіттю у березні грн.</t>
  </si>
  <si>
    <t>14. Інформація про вакансії, отриманих з інших джерел, одиниць</t>
  </si>
  <si>
    <t>Х</t>
  </si>
  <si>
    <t>12. Середній розмір допомоги по безробіттю, у березні, грн.</t>
  </si>
  <si>
    <t>за  2017 -2018 роки</t>
  </si>
  <si>
    <t>за січень-березень 2018-2019 р. р.</t>
  </si>
  <si>
    <t>у 3,2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</si>
</sst>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0.0"/>
  </numFmts>
  <fonts count="8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color indexed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 CYR"/>
      <family val="1"/>
      <charset val="204"/>
    </font>
    <font>
      <sz val="14"/>
      <name val="Times New Roman Cyr"/>
      <family val="1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i/>
      <sz val="12"/>
      <name val="Times New Roman CYR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1"/>
      <color indexed="8"/>
      <name val="Calibri"/>
      <family val="2"/>
    </font>
    <font>
      <sz val="10"/>
      <name val="Helv"/>
      <charset val="204"/>
    </font>
    <font>
      <sz val="10"/>
      <color theme="1"/>
      <name val="Times New Roman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0"/>
      <color theme="1"/>
      <name val="Times New Roman Cyr"/>
      <charset val="204"/>
    </font>
    <font>
      <i/>
      <sz val="10"/>
      <color theme="1"/>
      <name val="Times New Roman Cyr"/>
      <family val="1"/>
      <charset val="204"/>
    </font>
    <font>
      <b/>
      <sz val="12"/>
      <color theme="1"/>
      <name val="Times New Roman CYR"/>
      <charset val="204"/>
    </font>
    <font>
      <sz val="10"/>
      <color theme="1"/>
      <name val="Times New Roman CYR"/>
      <family val="1"/>
      <charset val="204"/>
    </font>
    <font>
      <b/>
      <sz val="11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"/>
      <color theme="1"/>
      <name val="Times New Roman Cyr"/>
      <family val="1"/>
      <charset val="204"/>
    </font>
    <font>
      <b/>
      <sz val="12"/>
      <color theme="1"/>
      <name val="Times New Roman Cyr"/>
      <family val="1"/>
      <charset val="204"/>
    </font>
    <font>
      <i/>
      <sz val="11"/>
      <color theme="1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 Cyr"/>
      <family val="1"/>
      <charset val="204"/>
    </font>
    <font>
      <b/>
      <sz val="14"/>
      <color theme="1"/>
      <name val="Times New Roman Cyr"/>
      <charset val="204"/>
    </font>
    <font>
      <i/>
      <sz val="18"/>
      <color theme="1"/>
      <name val="Times New Roman Cyr"/>
      <charset val="204"/>
    </font>
    <font>
      <b/>
      <sz val="14"/>
      <color theme="1"/>
      <name val="Times New Roman Cyr"/>
      <family val="1"/>
      <charset val="204"/>
    </font>
    <font>
      <sz val="14"/>
      <color theme="1"/>
      <name val="Times New Roman Cyr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 Cyr"/>
      <charset val="204"/>
    </font>
    <font>
      <b/>
      <sz val="18"/>
      <color theme="1"/>
      <name val="Times New Roman Cyr"/>
      <charset val="204"/>
    </font>
    <font>
      <i/>
      <sz val="16"/>
      <color theme="1"/>
      <name val="Times New Roman Cyr"/>
      <charset val="204"/>
    </font>
    <font>
      <b/>
      <sz val="16"/>
      <color theme="1"/>
      <name val="Times New Roman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11"/>
      <color theme="1"/>
      <name val="Times New Roman Cyr"/>
      <charset val="204"/>
    </font>
    <font>
      <b/>
      <i/>
      <sz val="10"/>
      <name val="Times New Roman Cyr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rgb="FFFF0000"/>
      <name val="Times New Roman Cyr"/>
      <family val="1"/>
      <charset val="204"/>
    </font>
    <font>
      <b/>
      <i/>
      <sz val="14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 Cyr"/>
      <charset val="204"/>
    </font>
    <font>
      <b/>
      <sz val="11"/>
      <color theme="1"/>
      <name val="Calibri"/>
      <family val="2"/>
      <charset val="204"/>
      <scheme val="minor"/>
    </font>
    <font>
      <sz val="14"/>
      <color theme="0"/>
      <name val="Times New Roman Cyr"/>
      <charset val="204"/>
    </font>
    <font>
      <sz val="12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sz val="14"/>
      <color theme="0"/>
      <name val="Times New Roman"/>
      <family val="1"/>
      <charset val="204"/>
    </font>
  </fonts>
  <fills count="2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9" tint="0.59999389629810485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6">
    <xf numFmtId="0" fontId="0" fillId="0" borderId="0"/>
    <xf numFmtId="0" fontId="8" fillId="0" borderId="0"/>
    <xf numFmtId="0" fontId="1" fillId="0" borderId="0"/>
    <xf numFmtId="0" fontId="8" fillId="0" borderId="0"/>
    <xf numFmtId="0" fontId="20" fillId="0" borderId="0"/>
    <xf numFmtId="0" fontId="2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7" fillId="0" borderId="0"/>
    <xf numFmtId="0" fontId="21" fillId="0" borderId="0"/>
    <xf numFmtId="0" fontId="14" fillId="0" borderId="0"/>
    <xf numFmtId="0" fontId="3" fillId="0" borderId="0"/>
    <xf numFmtId="0" fontId="23" fillId="0" borderId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2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6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0" borderId="0" applyNumberFormat="0" applyBorder="0" applyAlignment="0" applyProtection="0"/>
    <xf numFmtId="0" fontId="23" fillId="12" borderId="0" applyNumberFormat="0" applyBorder="0" applyAlignment="0" applyProtection="0"/>
    <xf numFmtId="0" fontId="24" fillId="10" borderId="0" applyNumberFormat="0" applyBorder="0" applyAlignment="0" applyProtection="0"/>
    <xf numFmtId="0" fontId="24" fillId="6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3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4" borderId="0" applyNumberFormat="0" applyBorder="0" applyAlignment="0" applyProtection="0"/>
    <xf numFmtId="0" fontId="33" fillId="19" borderId="0" applyNumberFormat="0" applyBorder="0" applyAlignment="0" applyProtection="0"/>
    <xf numFmtId="0" fontId="27" fillId="11" borderId="19" applyNumberFormat="0" applyAlignment="0" applyProtection="0"/>
    <xf numFmtId="0" fontId="31" fillId="16" borderId="20" applyNumberFormat="0" applyAlignment="0" applyProtection="0"/>
    <xf numFmtId="0" fontId="34" fillId="0" borderId="0" applyNumberFormat="0" applyFill="0" applyBorder="0" applyAlignment="0" applyProtection="0"/>
    <xf numFmtId="0" fontId="36" fillId="9" borderId="0" applyNumberFormat="0" applyBorder="0" applyAlignment="0" applyProtection="0"/>
    <xf numFmtId="0" fontId="28" fillId="0" borderId="21" applyNumberFormat="0" applyFill="0" applyAlignment="0" applyProtection="0"/>
    <xf numFmtId="0" fontId="29" fillId="0" borderId="22" applyNumberFormat="0" applyFill="0" applyAlignment="0" applyProtection="0"/>
    <xf numFmtId="0" fontId="30" fillId="0" borderId="23" applyNumberFormat="0" applyFill="0" applyAlignment="0" applyProtection="0"/>
    <xf numFmtId="0" fontId="30" fillId="0" borderId="0" applyNumberFormat="0" applyFill="0" applyBorder="0" applyAlignment="0" applyProtection="0"/>
    <xf numFmtId="0" fontId="25" fillId="6" borderId="19" applyNumberFormat="0" applyAlignment="0" applyProtection="0"/>
    <xf numFmtId="0" fontId="35" fillId="0" borderId="24" applyNumberFormat="0" applyFill="0" applyAlignment="0" applyProtection="0"/>
    <xf numFmtId="0" fontId="32" fillId="12" borderId="0" applyNumberFormat="0" applyBorder="0" applyAlignment="0" applyProtection="0"/>
    <xf numFmtId="0" fontId="23" fillId="7" borderId="25" applyNumberFormat="0" applyFont="0" applyAlignment="0" applyProtection="0"/>
    <xf numFmtId="0" fontId="26" fillId="11" borderId="26" applyNumberFormat="0" applyAlignment="0" applyProtection="0"/>
    <xf numFmtId="0" fontId="1" fillId="0" borderId="0"/>
  </cellStyleXfs>
  <cellXfs count="300">
    <xf numFmtId="0" fontId="0" fillId="0" borderId="0" xfId="0"/>
    <xf numFmtId="1" fontId="1" fillId="0" borderId="0" xfId="10" applyNumberFormat="1" applyFont="1" applyFill="1" applyProtection="1">
      <protection locked="0"/>
    </xf>
    <xf numFmtId="1" fontId="1" fillId="0" borderId="0" xfId="10" applyNumberFormat="1" applyFont="1" applyFill="1" applyBorder="1" applyProtection="1">
      <protection locked="0"/>
    </xf>
    <xf numFmtId="1" fontId="6" fillId="0" borderId="0" xfId="10" applyNumberFormat="1" applyFont="1" applyFill="1" applyProtection="1">
      <protection locked="0"/>
    </xf>
    <xf numFmtId="1" fontId="9" fillId="0" borderId="0" xfId="10" applyNumberFormat="1" applyFont="1" applyFill="1" applyBorder="1" applyProtection="1">
      <protection locked="0"/>
    </xf>
    <xf numFmtId="0" fontId="18" fillId="0" borderId="0" xfId="6" applyFont="1"/>
    <xf numFmtId="0" fontId="12" fillId="0" borderId="0" xfId="6" applyFont="1" applyFill="1" applyAlignment="1"/>
    <xf numFmtId="0" fontId="11" fillId="0" borderId="0" xfId="6" applyFont="1" applyFill="1" applyAlignment="1"/>
    <xf numFmtId="0" fontId="8" fillId="0" borderId="0" xfId="6" applyFill="1"/>
    <xf numFmtId="0" fontId="11" fillId="0" borderId="0" xfId="6" applyFont="1" applyFill="1" applyAlignment="1">
      <alignment horizontal="center" vertical="center" wrapText="1"/>
    </xf>
    <xf numFmtId="0" fontId="19" fillId="0" borderId="0" xfId="6" applyFont="1" applyFill="1" applyAlignment="1">
      <alignment horizontal="center" vertical="center" wrapText="1"/>
    </xf>
    <xf numFmtId="0" fontId="19" fillId="0" borderId="0" xfId="6" applyFont="1" applyFill="1" applyAlignment="1">
      <alignment vertical="center"/>
    </xf>
    <xf numFmtId="0" fontId="5" fillId="0" borderId="0" xfId="6" applyFont="1" applyFill="1" applyAlignment="1">
      <alignment vertical="center" wrapText="1"/>
    </xf>
    <xf numFmtId="0" fontId="11" fillId="0" borderId="0" xfId="6" applyFont="1" applyFill="1" applyAlignment="1">
      <alignment horizontal="center"/>
    </xf>
    <xf numFmtId="0" fontId="4" fillId="0" borderId="0" xfId="6" applyFont="1" applyFill="1" applyAlignment="1">
      <alignment horizontal="left" vertical="center" wrapText="1"/>
    </xf>
    <xf numFmtId="0" fontId="1" fillId="0" borderId="0" xfId="13" applyFont="1" applyAlignment="1">
      <alignment vertical="top"/>
    </xf>
    <xf numFmtId="0" fontId="1" fillId="0" borderId="0" xfId="13" applyFont="1" applyFill="1" applyAlignment="1">
      <alignment vertical="top"/>
    </xf>
    <xf numFmtId="0" fontId="17" fillId="0" borderId="0" xfId="13" applyFont="1" applyFill="1" applyAlignment="1">
      <alignment horizontal="center" vertical="top" wrapText="1"/>
    </xf>
    <xf numFmtId="0" fontId="10" fillId="0" borderId="0" xfId="13" applyFont="1" applyAlignment="1">
      <alignment horizontal="center" vertical="center"/>
    </xf>
    <xf numFmtId="165" fontId="10" fillId="0" borderId="0" xfId="13" applyNumberFormat="1" applyFont="1" applyAlignment="1">
      <alignment horizontal="center" vertical="center"/>
    </xf>
    <xf numFmtId="164" fontId="1" fillId="0" borderId="0" xfId="13" applyNumberFormat="1" applyFont="1" applyAlignment="1">
      <alignment vertical="center"/>
    </xf>
    <xf numFmtId="165" fontId="10" fillId="4" borderId="0" xfId="13" applyNumberFormat="1" applyFont="1" applyFill="1" applyAlignment="1">
      <alignment horizontal="center" vertical="center"/>
    </xf>
    <xf numFmtId="0" fontId="1" fillId="0" borderId="0" xfId="13" applyFont="1"/>
    <xf numFmtId="0" fontId="16" fillId="0" borderId="0" xfId="13" applyFont="1" applyFill="1" applyAlignment="1">
      <alignment horizontal="center" vertical="top" wrapText="1"/>
    </xf>
    <xf numFmtId="0" fontId="1" fillId="0" borderId="0" xfId="13" applyFont="1" applyAlignment="1">
      <alignment vertical="center"/>
    </xf>
    <xf numFmtId="3" fontId="1" fillId="0" borderId="0" xfId="13" applyNumberFormat="1" applyFont="1" applyAlignment="1">
      <alignment vertical="center"/>
    </xf>
    <xf numFmtId="0" fontId="37" fillId="0" borderId="0" xfId="9" applyFont="1"/>
    <xf numFmtId="0" fontId="39" fillId="0" borderId="0" xfId="14" applyFont="1" applyFill="1" applyBorder="1" applyAlignment="1">
      <alignment horizontal="left"/>
    </xf>
    <xf numFmtId="0" fontId="42" fillId="0" borderId="0" xfId="6" applyFont="1" applyFill="1" applyAlignment="1"/>
    <xf numFmtId="49" fontId="48" fillId="0" borderId="2" xfId="6" applyNumberFormat="1" applyFont="1" applyFill="1" applyBorder="1" applyAlignment="1">
      <alignment horizontal="center" vertical="center" wrapText="1"/>
    </xf>
    <xf numFmtId="0" fontId="47" fillId="0" borderId="2" xfId="6" applyFont="1" applyFill="1" applyBorder="1" applyAlignment="1">
      <alignment horizontal="center" vertical="center" wrapText="1"/>
    </xf>
    <xf numFmtId="0" fontId="43" fillId="0" borderId="2" xfId="6" applyFont="1" applyFill="1" applyBorder="1" applyAlignment="1">
      <alignment horizontal="left" vertical="center" wrapText="1"/>
    </xf>
    <xf numFmtId="164" fontId="43" fillId="0" borderId="2" xfId="6" applyNumberFormat="1" applyFont="1" applyFill="1" applyBorder="1" applyAlignment="1">
      <alignment horizontal="center" vertical="center" wrapText="1"/>
    </xf>
    <xf numFmtId="164" fontId="43" fillId="0" borderId="2" xfId="5" applyNumberFormat="1" applyFont="1" applyFill="1" applyBorder="1" applyAlignment="1">
      <alignment horizontal="center" vertical="center" wrapText="1"/>
    </xf>
    <xf numFmtId="165" fontId="43" fillId="0" borderId="2" xfId="6" applyNumberFormat="1" applyFont="1" applyFill="1" applyBorder="1" applyAlignment="1">
      <alignment horizontal="center" vertical="center"/>
    </xf>
    <xf numFmtId="0" fontId="50" fillId="0" borderId="2" xfId="6" applyFont="1" applyFill="1" applyBorder="1" applyAlignment="1">
      <alignment horizontal="left" wrapText="1"/>
    </xf>
    <xf numFmtId="165" fontId="51" fillId="0" borderId="2" xfId="6" applyNumberFormat="1" applyFont="1" applyFill="1" applyBorder="1" applyAlignment="1">
      <alignment horizontal="center" wrapText="1"/>
    </xf>
    <xf numFmtId="164" fontId="50" fillId="0" borderId="2" xfId="6" applyNumberFormat="1" applyFont="1" applyFill="1" applyBorder="1" applyAlignment="1">
      <alignment horizontal="center"/>
    </xf>
    <xf numFmtId="3" fontId="45" fillId="0" borderId="2" xfId="6" applyNumberFormat="1" applyFont="1" applyBorder="1" applyAlignment="1">
      <alignment horizontal="center" vertical="center"/>
    </xf>
    <xf numFmtId="0" fontId="52" fillId="0" borderId="0" xfId="15" applyFont="1" applyFill="1" applyBorder="1" applyAlignment="1">
      <alignment horizontal="center"/>
    </xf>
    <xf numFmtId="3" fontId="53" fillId="0" borderId="2" xfId="15" applyNumberFormat="1" applyFont="1" applyFill="1" applyBorder="1" applyAlignment="1">
      <alignment horizontal="center" vertical="center"/>
    </xf>
    <xf numFmtId="3" fontId="42" fillId="0" borderId="0" xfId="15" applyNumberFormat="1" applyFont="1" applyFill="1" applyAlignment="1">
      <alignment wrapText="1"/>
    </xf>
    <xf numFmtId="0" fontId="42" fillId="0" borderId="0" xfId="15" applyFont="1" applyFill="1" applyAlignment="1">
      <alignment wrapText="1"/>
    </xf>
    <xf numFmtId="0" fontId="42" fillId="0" borderId="0" xfId="15" applyFont="1" applyFill="1"/>
    <xf numFmtId="0" fontId="54" fillId="0" borderId="0" xfId="15" applyFont="1" applyFill="1" applyAlignment="1">
      <alignment horizontal="center"/>
    </xf>
    <xf numFmtId="3" fontId="55" fillId="0" borderId="2" xfId="15" applyNumberFormat="1" applyFont="1" applyFill="1" applyBorder="1" applyAlignment="1">
      <alignment horizontal="center" vertical="center"/>
    </xf>
    <xf numFmtId="3" fontId="56" fillId="0" borderId="2" xfId="15" applyNumberFormat="1" applyFont="1" applyFill="1" applyBorder="1" applyAlignment="1">
      <alignment horizontal="center" vertical="center" wrapText="1"/>
    </xf>
    <xf numFmtId="0" fontId="57" fillId="0" borderId="0" xfId="13" applyFont="1" applyFill="1" applyAlignment="1">
      <alignment horizontal="center" vertical="top" wrapText="1"/>
    </xf>
    <xf numFmtId="0" fontId="46" fillId="0" borderId="0" xfId="13" applyFont="1" applyFill="1" applyAlignment="1">
      <alignment horizontal="right" vertical="center"/>
    </xf>
    <xf numFmtId="0" fontId="44" fillId="0" borderId="2" xfId="13" applyFont="1" applyFill="1" applyBorder="1" applyAlignment="1">
      <alignment horizontal="center" vertical="center" wrapText="1"/>
    </xf>
    <xf numFmtId="0" fontId="44" fillId="0" borderId="2" xfId="13" applyFont="1" applyBorder="1" applyAlignment="1">
      <alignment horizontal="center" vertical="center"/>
    </xf>
    <xf numFmtId="3" fontId="44" fillId="0" borderId="2" xfId="6" applyNumberFormat="1" applyFont="1" applyFill="1" applyBorder="1" applyAlignment="1">
      <alignment horizontal="center" vertical="center"/>
    </xf>
    <xf numFmtId="164" fontId="44" fillId="0" borderId="2" xfId="6" applyNumberFormat="1" applyFont="1" applyBorder="1" applyAlignment="1">
      <alignment horizontal="center" vertical="center"/>
    </xf>
    <xf numFmtId="3" fontId="44" fillId="0" borderId="2" xfId="6" applyNumberFormat="1" applyFont="1" applyBorder="1" applyAlignment="1">
      <alignment horizontal="center" vertical="center"/>
    </xf>
    <xf numFmtId="0" fontId="45" fillId="0" borderId="2" xfId="10" applyNumberFormat="1" applyFont="1" applyFill="1" applyBorder="1" applyAlignment="1" applyProtection="1">
      <alignment horizontal="left" vertical="center"/>
      <protection locked="0"/>
    </xf>
    <xf numFmtId="164" fontId="45" fillId="0" borderId="2" xfId="6" applyNumberFormat="1" applyFont="1" applyBorder="1" applyAlignment="1">
      <alignment horizontal="center" vertical="center"/>
    </xf>
    <xf numFmtId="0" fontId="53" fillId="0" borderId="2" xfId="15" applyFont="1" applyFill="1" applyBorder="1" applyAlignment="1">
      <alignment horizontal="center" vertical="center" wrapText="1"/>
    </xf>
    <xf numFmtId="164" fontId="53" fillId="0" borderId="2" xfId="15" applyNumberFormat="1" applyFont="1" applyFill="1" applyBorder="1" applyAlignment="1">
      <alignment horizontal="center" vertical="center" wrapText="1"/>
    </xf>
    <xf numFmtId="3" fontId="53" fillId="3" borderId="2" xfId="15" applyNumberFormat="1" applyFont="1" applyFill="1" applyBorder="1" applyAlignment="1">
      <alignment horizontal="center" vertical="center"/>
    </xf>
    <xf numFmtId="3" fontId="58" fillId="3" borderId="2" xfId="15" applyNumberFormat="1" applyFont="1" applyFill="1" applyBorder="1" applyAlignment="1">
      <alignment horizontal="center" vertical="center"/>
    </xf>
    <xf numFmtId="0" fontId="41" fillId="0" borderId="0" xfId="15" applyFont="1" applyFill="1"/>
    <xf numFmtId="0" fontId="52" fillId="0" borderId="0" xfId="15" applyFont="1" applyFill="1"/>
    <xf numFmtId="0" fontId="55" fillId="0" borderId="2" xfId="15" applyFont="1" applyFill="1" applyBorder="1" applyAlignment="1">
      <alignment horizontal="center" vertical="center" wrapText="1"/>
    </xf>
    <xf numFmtId="164" fontId="55" fillId="0" borderId="2" xfId="15" applyNumberFormat="1" applyFont="1" applyFill="1" applyBorder="1" applyAlignment="1">
      <alignment horizontal="center" vertical="center"/>
    </xf>
    <xf numFmtId="0" fontId="45" fillId="0" borderId="2" xfId="11" applyFont="1" applyBorder="1" applyAlignment="1">
      <alignment vertical="center" wrapText="1"/>
    </xf>
    <xf numFmtId="164" fontId="56" fillId="0" borderId="2" xfId="15" applyNumberFormat="1" applyFont="1" applyFill="1" applyBorder="1" applyAlignment="1">
      <alignment horizontal="center" vertical="center" wrapText="1"/>
    </xf>
    <xf numFmtId="165" fontId="42" fillId="0" borderId="0" xfId="15" applyNumberFormat="1" applyFont="1" applyFill="1"/>
    <xf numFmtId="0" fontId="63" fillId="0" borderId="0" xfId="9" applyFont="1"/>
    <xf numFmtId="0" fontId="63" fillId="0" borderId="0" xfId="9" applyFont="1" applyFill="1"/>
    <xf numFmtId="1" fontId="63" fillId="0" borderId="0" xfId="10" applyNumberFormat="1" applyFont="1" applyFill="1" applyBorder="1" applyProtection="1">
      <protection locked="0"/>
    </xf>
    <xf numFmtId="165" fontId="63" fillId="0" borderId="0" xfId="10" applyNumberFormat="1" applyFont="1" applyFill="1" applyBorder="1" applyProtection="1">
      <protection locked="0"/>
    </xf>
    <xf numFmtId="1" fontId="63" fillId="0" borderId="0" xfId="10" applyNumberFormat="1" applyFont="1" applyFill="1" applyProtection="1">
      <protection locked="0"/>
    </xf>
    <xf numFmtId="1" fontId="64" fillId="0" borderId="0" xfId="10" applyNumberFormat="1" applyFont="1" applyFill="1" applyBorder="1" applyProtection="1">
      <protection locked="0"/>
    </xf>
    <xf numFmtId="3" fontId="64" fillId="0" borderId="0" xfId="10" applyNumberFormat="1" applyFont="1" applyFill="1" applyBorder="1" applyProtection="1">
      <protection locked="0"/>
    </xf>
    <xf numFmtId="3" fontId="63" fillId="0" borderId="0" xfId="10" applyNumberFormat="1" applyFont="1" applyFill="1" applyBorder="1" applyProtection="1">
      <protection locked="0"/>
    </xf>
    <xf numFmtId="0" fontId="63" fillId="0" borderId="0" xfId="9" applyFont="1" applyFill="1" applyBorder="1"/>
    <xf numFmtId="164" fontId="63" fillId="0" borderId="0" xfId="9" applyNumberFormat="1" applyFont="1" applyFill="1" applyAlignment="1">
      <alignment horizontal="center" vertical="center"/>
    </xf>
    <xf numFmtId="0" fontId="63" fillId="0" borderId="0" xfId="9" applyFont="1" applyFill="1" applyAlignment="1">
      <alignment horizontal="center" vertical="center"/>
    </xf>
    <xf numFmtId="0" fontId="63" fillId="0" borderId="0" xfId="9" applyFont="1" applyFill="1" applyAlignment="1">
      <alignment horizontal="left" vertical="center"/>
    </xf>
    <xf numFmtId="3" fontId="63" fillId="0" borderId="0" xfId="9" applyNumberFormat="1" applyFont="1" applyFill="1"/>
    <xf numFmtId="0" fontId="44" fillId="0" borderId="2" xfId="9" applyFont="1" applyFill="1" applyBorder="1" applyAlignment="1">
      <alignment horizontal="center" vertical="center" wrapText="1"/>
    </xf>
    <xf numFmtId="1" fontId="37" fillId="0" borderId="0" xfId="10" applyNumberFormat="1" applyFont="1" applyFill="1" applyProtection="1">
      <protection locked="0"/>
    </xf>
    <xf numFmtId="1" fontId="37" fillId="0" borderId="0" xfId="10" applyNumberFormat="1" applyFont="1" applyFill="1" applyBorder="1" applyProtection="1">
      <protection locked="0"/>
    </xf>
    <xf numFmtId="1" fontId="37" fillId="0" borderId="0" xfId="10" applyNumberFormat="1" applyFont="1" applyFill="1" applyBorder="1" applyAlignment="1" applyProtection="1">
      <alignment vertical="center"/>
      <protection locked="0"/>
    </xf>
    <xf numFmtId="0" fontId="63" fillId="0" borderId="0" xfId="13" applyFont="1" applyAlignment="1">
      <alignment vertical="top"/>
    </xf>
    <xf numFmtId="0" fontId="63" fillId="0" borderId="0" xfId="13" applyFont="1"/>
    <xf numFmtId="0" fontId="46" fillId="0" borderId="0" xfId="6" applyFont="1" applyAlignment="1">
      <alignment vertical="top"/>
    </xf>
    <xf numFmtId="0" fontId="69" fillId="0" borderId="0" xfId="15" applyFont="1" applyFill="1" applyBorder="1" applyAlignment="1">
      <alignment horizontal="center"/>
    </xf>
    <xf numFmtId="0" fontId="69" fillId="0" borderId="0" xfId="15" applyFont="1" applyFill="1" applyAlignment="1">
      <alignment wrapText="1"/>
    </xf>
    <xf numFmtId="0" fontId="69" fillId="0" borderId="0" xfId="15" applyFont="1" applyFill="1"/>
    <xf numFmtId="0" fontId="43" fillId="20" borderId="2" xfId="6" applyFont="1" applyFill="1" applyBorder="1" applyAlignment="1">
      <alignment horizontal="left" wrapText="1"/>
    </xf>
    <xf numFmtId="165" fontId="65" fillId="20" borderId="2" xfId="6" applyNumberFormat="1" applyFont="1" applyFill="1" applyBorder="1" applyAlignment="1">
      <alignment horizontal="center" wrapText="1"/>
    </xf>
    <xf numFmtId="164" fontId="43" fillId="20" borderId="2" xfId="6" applyNumberFormat="1" applyFont="1" applyFill="1" applyBorder="1" applyAlignment="1">
      <alignment horizontal="center"/>
    </xf>
    <xf numFmtId="0" fontId="2" fillId="0" borderId="28" xfId="55" applyFont="1" applyBorder="1" applyAlignment="1">
      <alignment horizontal="left" vertical="center" wrapText="1"/>
    </xf>
    <xf numFmtId="0" fontId="2" fillId="0" borderId="27" xfId="55" applyFont="1" applyBorder="1" applyAlignment="1">
      <alignment vertical="center" wrapText="1"/>
    </xf>
    <xf numFmtId="164" fontId="73" fillId="0" borderId="0" xfId="6" applyNumberFormat="1" applyFont="1"/>
    <xf numFmtId="14" fontId="53" fillId="0" borderId="2" xfId="1" applyNumberFormat="1" applyFont="1" applyBorder="1" applyAlignment="1">
      <alignment horizontal="center" vertical="center" wrapText="1"/>
    </xf>
    <xf numFmtId="0" fontId="62" fillId="0" borderId="2" xfId="9" applyFont="1" applyFill="1" applyBorder="1" applyAlignment="1">
      <alignment horizontal="center" vertical="center" wrapText="1"/>
    </xf>
    <xf numFmtId="3" fontId="56" fillId="0" borderId="2" xfId="15" applyNumberFormat="1" applyFont="1" applyFill="1" applyBorder="1" applyAlignment="1">
      <alignment horizontal="center" vertical="center"/>
    </xf>
    <xf numFmtId="0" fontId="44" fillId="0" borderId="3" xfId="9" applyFont="1" applyFill="1" applyBorder="1" applyAlignment="1">
      <alignment vertical="center" wrapText="1"/>
    </xf>
    <xf numFmtId="165" fontId="44" fillId="0" borderId="3" xfId="9" applyNumberFormat="1" applyFont="1" applyFill="1" applyBorder="1" applyAlignment="1">
      <alignment horizontal="center" vertical="center"/>
    </xf>
    <xf numFmtId="1" fontId="44" fillId="0" borderId="2" xfId="9" applyNumberFormat="1" applyFont="1" applyFill="1" applyBorder="1" applyAlignment="1">
      <alignment horizontal="center" vertical="center"/>
    </xf>
    <xf numFmtId="0" fontId="44" fillId="0" borderId="6" xfId="9" applyFont="1" applyFill="1" applyBorder="1" applyAlignment="1">
      <alignment vertical="center" wrapText="1"/>
    </xf>
    <xf numFmtId="165" fontId="44" fillId="0" borderId="6" xfId="9" applyNumberFormat="1" applyFont="1" applyFill="1" applyBorder="1" applyAlignment="1">
      <alignment horizontal="center" vertical="center"/>
    </xf>
    <xf numFmtId="1" fontId="44" fillId="0" borderId="6" xfId="9" applyNumberFormat="1" applyFont="1" applyFill="1" applyBorder="1" applyAlignment="1">
      <alignment horizontal="center" vertical="center"/>
    </xf>
    <xf numFmtId="0" fontId="44" fillId="0" borderId="2" xfId="9" applyFont="1" applyFill="1" applyBorder="1" applyAlignment="1">
      <alignment vertical="center" wrapText="1"/>
    </xf>
    <xf numFmtId="3" fontId="44" fillId="0" borderId="2" xfId="9" applyNumberFormat="1" applyFont="1" applyFill="1" applyBorder="1" applyAlignment="1">
      <alignment horizontal="center" vertical="center" wrapText="1"/>
    </xf>
    <xf numFmtId="165" fontId="44" fillId="0" borderId="2" xfId="9" applyNumberFormat="1" applyFont="1" applyFill="1" applyBorder="1" applyAlignment="1">
      <alignment horizontal="center" vertical="center"/>
    </xf>
    <xf numFmtId="0" fontId="44" fillId="0" borderId="7" xfId="9" applyFont="1" applyFill="1" applyBorder="1" applyAlignment="1">
      <alignment vertical="center" wrapText="1"/>
    </xf>
    <xf numFmtId="1" fontId="44" fillId="0" borderId="3" xfId="9" applyNumberFormat="1" applyFont="1" applyFill="1" applyBorder="1" applyAlignment="1">
      <alignment horizontal="center" vertical="center"/>
    </xf>
    <xf numFmtId="0" fontId="44" fillId="0" borderId="5" xfId="9" applyFont="1" applyFill="1" applyBorder="1" applyAlignment="1">
      <alignment vertical="center" wrapText="1"/>
    </xf>
    <xf numFmtId="0" fontId="46" fillId="0" borderId="18" xfId="9" applyFont="1" applyFill="1" applyBorder="1" applyAlignment="1">
      <alignment vertical="center" wrapText="1"/>
    </xf>
    <xf numFmtId="165" fontId="74" fillId="0" borderId="3" xfId="9" applyNumberFormat="1" applyFont="1" applyFill="1" applyBorder="1" applyAlignment="1">
      <alignment horizontal="center" vertical="center"/>
    </xf>
    <xf numFmtId="1" fontId="46" fillId="0" borderId="2" xfId="9" applyNumberFormat="1" applyFont="1" applyFill="1" applyBorder="1" applyAlignment="1">
      <alignment horizontal="center" vertical="center"/>
    </xf>
    <xf numFmtId="0" fontId="62" fillId="0" borderId="2" xfId="9" applyFont="1" applyFill="1" applyBorder="1" applyAlignment="1">
      <alignment horizontal="center" vertical="center"/>
    </xf>
    <xf numFmtId="3" fontId="44" fillId="0" borderId="2" xfId="9" applyNumberFormat="1" applyFont="1" applyFill="1" applyBorder="1" applyAlignment="1">
      <alignment horizontal="center" vertical="center"/>
    </xf>
    <xf numFmtId="0" fontId="44" fillId="0" borderId="2" xfId="8" applyFont="1" applyFill="1" applyBorder="1" applyAlignment="1">
      <alignment vertical="center" wrapText="1"/>
    </xf>
    <xf numFmtId="1" fontId="44" fillId="0" borderId="2" xfId="8" applyNumberFormat="1" applyFont="1" applyFill="1" applyBorder="1" applyAlignment="1">
      <alignment horizontal="center" vertical="center"/>
    </xf>
    <xf numFmtId="1" fontId="44" fillId="0" borderId="2" xfId="9" applyNumberFormat="1" applyFont="1" applyFill="1" applyBorder="1" applyAlignment="1">
      <alignment horizontal="center" vertical="center" wrapText="1"/>
    </xf>
    <xf numFmtId="165" fontId="44" fillId="0" borderId="2" xfId="8" applyNumberFormat="1" applyFont="1" applyFill="1" applyBorder="1" applyAlignment="1">
      <alignment horizontal="center" vertical="center"/>
    </xf>
    <xf numFmtId="0" fontId="46" fillId="0" borderId="3" xfId="9" applyFont="1" applyFill="1" applyBorder="1" applyAlignment="1">
      <alignment vertical="center" wrapText="1"/>
    </xf>
    <xf numFmtId="165" fontId="46" fillId="0" borderId="3" xfId="9" applyNumberFormat="1" applyFont="1" applyFill="1" applyBorder="1" applyAlignment="1">
      <alignment horizontal="center" vertical="center"/>
    </xf>
    <xf numFmtId="1" fontId="46" fillId="0" borderId="3" xfId="9" applyNumberFormat="1" applyFont="1" applyFill="1" applyBorder="1" applyAlignment="1">
      <alignment horizontal="center" vertical="center"/>
    </xf>
    <xf numFmtId="0" fontId="44" fillId="0" borderId="2" xfId="2" applyFont="1" applyFill="1" applyBorder="1" applyAlignment="1">
      <alignment vertical="center" wrapText="1"/>
    </xf>
    <xf numFmtId="0" fontId="44" fillId="0" borderId="5" xfId="9" applyFont="1" applyFill="1" applyBorder="1" applyAlignment="1">
      <alignment horizontal="left" vertical="center" wrapText="1" indent="1"/>
    </xf>
    <xf numFmtId="0" fontId="44" fillId="0" borderId="6" xfId="9" applyFont="1" applyFill="1" applyBorder="1" applyAlignment="1">
      <alignment horizontal="left" vertical="center" wrapText="1" indent="1"/>
    </xf>
    <xf numFmtId="165" fontId="44" fillId="0" borderId="8" xfId="9" applyNumberFormat="1" applyFont="1" applyFill="1" applyBorder="1" applyAlignment="1">
      <alignment horizontal="center" vertical="center"/>
    </xf>
    <xf numFmtId="3" fontId="44" fillId="0" borderId="8" xfId="9" applyNumberFormat="1" applyFont="1" applyFill="1" applyBorder="1" applyAlignment="1">
      <alignment horizontal="center" vertical="center"/>
    </xf>
    <xf numFmtId="0" fontId="44" fillId="0" borderId="2" xfId="9" applyFont="1" applyFill="1" applyBorder="1" applyAlignment="1">
      <alignment horizontal="center" vertical="center"/>
    </xf>
    <xf numFmtId="0" fontId="56" fillId="0" borderId="0" xfId="15" applyFont="1" applyFill="1" applyAlignment="1">
      <alignment vertical="center"/>
    </xf>
    <xf numFmtId="0" fontId="58" fillId="0" borderId="2" xfId="15" applyFont="1" applyFill="1" applyBorder="1" applyAlignment="1">
      <alignment horizontal="left" vertical="center" wrapText="1"/>
    </xf>
    <xf numFmtId="165" fontId="56" fillId="0" borderId="0" xfId="15" applyNumberFormat="1" applyFont="1" applyFill="1"/>
    <xf numFmtId="0" fontId="56" fillId="0" borderId="0" xfId="15" applyFont="1" applyFill="1"/>
    <xf numFmtId="0" fontId="56" fillId="0" borderId="0" xfId="15" applyFont="1" applyFill="1" applyAlignment="1">
      <alignment vertical="center" wrapText="1"/>
    </xf>
    <xf numFmtId="0" fontId="56" fillId="0" borderId="0" xfId="15" applyFont="1" applyFill="1" applyAlignment="1">
      <alignment horizontal="center" vertical="center"/>
    </xf>
    <xf numFmtId="0" fontId="56" fillId="0" borderId="0" xfId="15" applyFont="1" applyFill="1" applyAlignment="1">
      <alignment horizontal="center"/>
    </xf>
    <xf numFmtId="0" fontId="44" fillId="0" borderId="2" xfId="13" applyFont="1" applyBorder="1" applyAlignment="1">
      <alignment horizontal="center" vertical="center" wrapText="1"/>
    </xf>
    <xf numFmtId="3" fontId="56" fillId="0" borderId="0" xfId="15" applyNumberFormat="1" applyFont="1" applyFill="1" applyAlignment="1">
      <alignment horizontal="center" vertical="center"/>
    </xf>
    <xf numFmtId="3" fontId="56" fillId="0" borderId="0" xfId="15" applyNumberFormat="1" applyFont="1" applyFill="1"/>
    <xf numFmtId="164" fontId="2" fillId="3" borderId="5" xfId="55" applyNumberFormat="1" applyFont="1" applyFill="1" applyBorder="1" applyAlignment="1">
      <alignment horizontal="center" vertical="center"/>
    </xf>
    <xf numFmtId="0" fontId="72" fillId="0" borderId="32" xfId="55" applyFont="1" applyBorder="1" applyAlignment="1">
      <alignment vertical="center" wrapText="1"/>
    </xf>
    <xf numFmtId="164" fontId="66" fillId="3" borderId="33" xfId="55" applyNumberFormat="1" applyFont="1" applyFill="1" applyBorder="1" applyAlignment="1">
      <alignment horizontal="center" vertical="center"/>
    </xf>
    <xf numFmtId="0" fontId="72" fillId="0" borderId="35" xfId="55" applyFont="1" applyBorder="1" applyAlignment="1">
      <alignment vertical="center" wrapText="1"/>
    </xf>
    <xf numFmtId="0" fontId="2" fillId="0" borderId="36" xfId="55" applyFont="1" applyBorder="1" applyAlignment="1">
      <alignment horizontal="left" vertical="center" wrapText="1"/>
    </xf>
    <xf numFmtId="0" fontId="2" fillId="0" borderId="28" xfId="55" applyFont="1" applyBorder="1" applyAlignment="1">
      <alignment vertical="center" wrapText="1"/>
    </xf>
    <xf numFmtId="0" fontId="72" fillId="0" borderId="36" xfId="55" applyFont="1" applyBorder="1" applyAlignment="1">
      <alignment vertical="center" wrapText="1"/>
    </xf>
    <xf numFmtId="164" fontId="2" fillId="3" borderId="38" xfId="55" applyNumberFormat="1" applyFont="1" applyFill="1" applyBorder="1" applyAlignment="1">
      <alignment horizontal="center" vertical="center"/>
    </xf>
    <xf numFmtId="0" fontId="45" fillId="0" borderId="0" xfId="9" applyFont="1" applyFill="1" applyAlignment="1">
      <alignment horizontal="center"/>
    </xf>
    <xf numFmtId="3" fontId="58" fillId="0" borderId="2" xfId="15" applyNumberFormat="1" applyFont="1" applyFill="1" applyBorder="1" applyAlignment="1">
      <alignment horizontal="center" vertical="center" wrapText="1"/>
    </xf>
    <xf numFmtId="0" fontId="71" fillId="0" borderId="43" xfId="55" applyFont="1" applyBorder="1" applyAlignment="1">
      <alignment horizontal="center" vertical="center"/>
    </xf>
    <xf numFmtId="0" fontId="71" fillId="0" borderId="44" xfId="55" applyFont="1" applyBorder="1" applyAlignment="1">
      <alignment horizontal="center" vertical="center"/>
    </xf>
    <xf numFmtId="164" fontId="66" fillId="3" borderId="34" xfId="55" applyNumberFormat="1" applyFont="1" applyFill="1" applyBorder="1" applyAlignment="1">
      <alignment horizontal="center" vertical="center"/>
    </xf>
    <xf numFmtId="164" fontId="62" fillId="3" borderId="5" xfId="55" applyNumberFormat="1" applyFont="1" applyFill="1" applyBorder="1" applyAlignment="1">
      <alignment horizontal="center" vertical="center"/>
    </xf>
    <xf numFmtId="164" fontId="62" fillId="3" borderId="38" xfId="55" applyNumberFormat="1" applyFont="1" applyFill="1" applyBorder="1" applyAlignment="1">
      <alignment horizontal="center" vertical="center"/>
    </xf>
    <xf numFmtId="164" fontId="66" fillId="3" borderId="18" xfId="55" applyNumberFormat="1" applyFont="1" applyFill="1" applyBorder="1" applyAlignment="1">
      <alignment horizontal="center" vertical="center"/>
    </xf>
    <xf numFmtId="164" fontId="66" fillId="3" borderId="39" xfId="55" applyNumberFormat="1" applyFont="1" applyFill="1" applyBorder="1" applyAlignment="1">
      <alignment horizontal="center" vertical="center"/>
    </xf>
    <xf numFmtId="164" fontId="62" fillId="3" borderId="29" xfId="55" applyNumberFormat="1" applyFont="1" applyFill="1" applyBorder="1" applyAlignment="1">
      <alignment horizontal="center" vertical="center"/>
    </xf>
    <xf numFmtId="164" fontId="62" fillId="3" borderId="30" xfId="55" applyNumberFormat="1" applyFont="1" applyFill="1" applyBorder="1" applyAlignment="1">
      <alignment horizontal="center" vertical="center"/>
    </xf>
    <xf numFmtId="164" fontId="62" fillId="3" borderId="31" xfId="55" applyNumberFormat="1" applyFont="1" applyFill="1" applyBorder="1" applyAlignment="1">
      <alignment horizontal="center" vertical="center"/>
    </xf>
    <xf numFmtId="164" fontId="62" fillId="3" borderId="37" xfId="55" applyNumberFormat="1" applyFont="1" applyFill="1" applyBorder="1" applyAlignment="1">
      <alignment horizontal="center" vertical="center"/>
    </xf>
    <xf numFmtId="0" fontId="16" fillId="0" borderId="0" xfId="13" applyFont="1" applyFill="1" applyAlignment="1">
      <alignment horizontal="center" vertical="top" wrapText="1"/>
    </xf>
    <xf numFmtId="3" fontId="13" fillId="0" borderId="2" xfId="15" applyNumberFormat="1" applyFont="1" applyFill="1" applyBorder="1" applyAlignment="1">
      <alignment horizontal="center" vertical="center"/>
    </xf>
    <xf numFmtId="3" fontId="12" fillId="0" borderId="2" xfId="15" applyNumberFormat="1" applyFont="1" applyFill="1" applyBorder="1" applyAlignment="1">
      <alignment horizontal="center" vertical="center" wrapText="1"/>
    </xf>
    <xf numFmtId="3" fontId="10" fillId="0" borderId="2" xfId="6" applyNumberFormat="1" applyFont="1" applyBorder="1" applyAlignment="1">
      <alignment horizontal="center" vertical="center"/>
    </xf>
    <xf numFmtId="164" fontId="10" fillId="0" borderId="2" xfId="6" applyNumberFormat="1" applyFont="1" applyBorder="1" applyAlignment="1">
      <alignment horizontal="center" vertical="center"/>
    </xf>
    <xf numFmtId="3" fontId="10" fillId="0" borderId="2" xfId="6" applyNumberFormat="1" applyFont="1" applyFill="1" applyBorder="1" applyAlignment="1">
      <alignment horizontal="center" vertical="center"/>
    </xf>
    <xf numFmtId="3" fontId="76" fillId="0" borderId="2" xfId="6" applyNumberFormat="1" applyFont="1" applyFill="1" applyBorder="1" applyAlignment="1">
      <alignment horizontal="center" vertical="center"/>
    </xf>
    <xf numFmtId="164" fontId="77" fillId="0" borderId="2" xfId="15" applyNumberFormat="1" applyFont="1" applyFill="1" applyBorder="1" applyAlignment="1">
      <alignment horizontal="center" vertical="center" wrapText="1"/>
    </xf>
    <xf numFmtId="3" fontId="77" fillId="0" borderId="2" xfId="15" applyNumberFormat="1" applyFont="1" applyFill="1" applyBorder="1" applyAlignment="1">
      <alignment horizontal="center" vertical="center" wrapText="1"/>
    </xf>
    <xf numFmtId="164" fontId="79" fillId="0" borderId="2" xfId="15" applyNumberFormat="1" applyFont="1" applyFill="1" applyBorder="1" applyAlignment="1">
      <alignment horizontal="center" vertical="center" wrapText="1"/>
    </xf>
    <xf numFmtId="1" fontId="81" fillId="0" borderId="2" xfId="10" applyNumberFormat="1" applyFont="1" applyFill="1" applyBorder="1" applyAlignment="1" applyProtection="1">
      <alignment horizontal="center" vertical="center" wrapText="1"/>
    </xf>
    <xf numFmtId="1" fontId="63" fillId="0" borderId="2" xfId="10" applyNumberFormat="1" applyFont="1" applyFill="1" applyBorder="1" applyAlignment="1" applyProtection="1">
      <alignment horizontal="center"/>
    </xf>
    <xf numFmtId="1" fontId="64" fillId="0" borderId="2" xfId="10" applyNumberFormat="1" applyFont="1" applyFill="1" applyBorder="1" applyAlignment="1" applyProtection="1">
      <alignment horizontal="center" vertical="center" wrapText="1"/>
    </xf>
    <xf numFmtId="1" fontId="65" fillId="0" borderId="2" xfId="10" applyNumberFormat="1" applyFont="1" applyFill="1" applyBorder="1" applyAlignment="1" applyProtection="1">
      <alignment horizontal="center" vertical="center" wrapText="1"/>
    </xf>
    <xf numFmtId="1" fontId="81" fillId="0" borderId="8" xfId="10" applyNumberFormat="1" applyFont="1" applyFill="1" applyBorder="1" applyAlignment="1" applyProtection="1">
      <alignment horizontal="center" vertical="center" wrapText="1"/>
    </xf>
    <xf numFmtId="1" fontId="83" fillId="0" borderId="0" xfId="10" applyNumberFormat="1" applyFont="1" applyFill="1" applyAlignment="1" applyProtection="1">
      <protection locked="0"/>
    </xf>
    <xf numFmtId="1" fontId="64" fillId="0" borderId="0" xfId="10" applyNumberFormat="1" applyFont="1" applyFill="1" applyAlignment="1" applyProtection="1">
      <alignment horizontal="center"/>
      <protection locked="0"/>
    </xf>
    <xf numFmtId="1" fontId="63" fillId="0" borderId="0" xfId="10" applyNumberFormat="1" applyFont="1" applyFill="1" applyAlignment="1" applyProtection="1">
      <protection locked="0"/>
    </xf>
    <xf numFmtId="1" fontId="84" fillId="0" borderId="0" xfId="10" applyNumberFormat="1" applyFont="1" applyFill="1" applyAlignment="1" applyProtection="1">
      <alignment horizontal="right"/>
      <protection locked="0"/>
    </xf>
    <xf numFmtId="1" fontId="83" fillId="0" borderId="1" xfId="10" applyNumberFormat="1" applyFont="1" applyFill="1" applyBorder="1" applyAlignment="1" applyProtection="1">
      <protection locked="0"/>
    </xf>
    <xf numFmtId="1" fontId="64" fillId="0" borderId="0" xfId="10" applyNumberFormat="1" applyFont="1" applyFill="1" applyBorder="1" applyAlignment="1" applyProtection="1">
      <alignment horizontal="center"/>
      <protection locked="0"/>
    </xf>
    <xf numFmtId="3" fontId="85" fillId="0" borderId="2" xfId="10" applyNumberFormat="1" applyFont="1" applyFill="1" applyBorder="1" applyAlignment="1" applyProtection="1">
      <alignment horizontal="center" vertical="center"/>
      <protection locked="0"/>
    </xf>
    <xf numFmtId="3" fontId="85" fillId="0" borderId="2" xfId="0" applyNumberFormat="1" applyFont="1" applyFill="1" applyBorder="1" applyAlignment="1">
      <alignment horizontal="center" vertical="center"/>
    </xf>
    <xf numFmtId="3" fontId="44" fillId="0" borderId="2" xfId="10" applyNumberFormat="1" applyFont="1" applyFill="1" applyBorder="1" applyAlignment="1" applyProtection="1">
      <alignment horizontal="center" vertical="center"/>
      <protection locked="0"/>
    </xf>
    <xf numFmtId="1" fontId="65" fillId="0" borderId="2" xfId="10" applyNumberFormat="1" applyFont="1" applyFill="1" applyBorder="1" applyAlignment="1" applyProtection="1">
      <alignment horizontal="center" vertical="center"/>
      <protection locked="0"/>
    </xf>
    <xf numFmtId="3" fontId="86" fillId="0" borderId="2" xfId="10" applyNumberFormat="1" applyFont="1" applyFill="1" applyBorder="1" applyAlignment="1" applyProtection="1">
      <alignment horizontal="center" vertical="center"/>
      <protection locked="0"/>
    </xf>
    <xf numFmtId="164" fontId="86" fillId="0" borderId="2" xfId="10" applyNumberFormat="1" applyFont="1" applyFill="1" applyBorder="1" applyAlignment="1" applyProtection="1">
      <alignment horizontal="center" vertical="center"/>
      <protection locked="0"/>
    </xf>
    <xf numFmtId="165" fontId="86" fillId="0" borderId="2" xfId="10" applyNumberFormat="1" applyFont="1" applyFill="1" applyBorder="1" applyAlignment="1" applyProtection="1">
      <alignment horizontal="center" vertical="center"/>
      <protection locked="0"/>
    </xf>
    <xf numFmtId="3" fontId="86" fillId="3" borderId="2" xfId="10" applyNumberFormat="1" applyFont="1" applyFill="1" applyBorder="1" applyAlignment="1" applyProtection="1">
      <alignment horizontal="center" vertical="center"/>
      <protection locked="0"/>
    </xf>
    <xf numFmtId="3" fontId="86" fillId="0" borderId="2" xfId="10" applyNumberFormat="1" applyFont="1" applyFill="1" applyBorder="1" applyAlignment="1" applyProtection="1">
      <alignment horizontal="center" vertical="center" wrapText="1"/>
      <protection locked="0"/>
    </xf>
    <xf numFmtId="165" fontId="86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64" fillId="0" borderId="0" xfId="10" applyNumberFormat="1" applyFont="1" applyFill="1" applyProtection="1">
      <protection locked="0"/>
    </xf>
    <xf numFmtId="3" fontId="46" fillId="0" borderId="3" xfId="9" applyNumberFormat="1" applyFont="1" applyFill="1" applyBorder="1" applyAlignment="1">
      <alignment horizontal="center" vertical="center" wrapText="1"/>
    </xf>
    <xf numFmtId="1" fontId="80" fillId="0" borderId="2" xfId="10" applyNumberFormat="1" applyFont="1" applyFill="1" applyBorder="1" applyProtection="1">
      <protection locked="0"/>
    </xf>
    <xf numFmtId="1" fontId="80" fillId="0" borderId="2" xfId="10" applyNumberFormat="1" applyFont="1" applyFill="1" applyBorder="1" applyAlignment="1" applyProtection="1">
      <alignment vertical="center"/>
      <protection locked="0"/>
    </xf>
    <xf numFmtId="3" fontId="44" fillId="0" borderId="8" xfId="9" applyNumberFormat="1" applyFont="1" applyFill="1" applyBorder="1" applyAlignment="1">
      <alignment horizontal="center" vertical="center" wrapText="1"/>
    </xf>
    <xf numFmtId="164" fontId="85" fillId="0" borderId="2" xfId="10" applyNumberFormat="1" applyFont="1" applyFill="1" applyBorder="1" applyAlignment="1" applyProtection="1">
      <alignment horizontal="center" vertical="center"/>
      <protection locked="0"/>
    </xf>
    <xf numFmtId="164" fontId="44" fillId="0" borderId="8" xfId="9" applyNumberFormat="1" applyFont="1" applyFill="1" applyBorder="1" applyAlignment="1">
      <alignment horizontal="center" vertical="center" wrapText="1"/>
    </xf>
    <xf numFmtId="3" fontId="44" fillId="0" borderId="3" xfId="9" applyNumberFormat="1" applyFont="1" applyFill="1" applyBorder="1" applyAlignment="1">
      <alignment horizontal="center" vertical="center" wrapText="1"/>
    </xf>
    <xf numFmtId="3" fontId="44" fillId="0" borderId="6" xfId="9" applyNumberFormat="1" applyFont="1" applyFill="1" applyBorder="1" applyAlignment="1">
      <alignment horizontal="center" vertical="center" wrapText="1"/>
    </xf>
    <xf numFmtId="3" fontId="44" fillId="0" borderId="5" xfId="9" applyNumberFormat="1" applyFont="1" applyFill="1" applyBorder="1" applyAlignment="1">
      <alignment horizontal="center" vertical="center" wrapText="1"/>
    </xf>
    <xf numFmtId="3" fontId="85" fillId="0" borderId="2" xfId="10" applyNumberFormat="1" applyFont="1" applyFill="1" applyBorder="1" applyAlignment="1" applyProtection="1">
      <alignment horizontal="center" vertical="center" wrapText="1"/>
      <protection locked="0"/>
    </xf>
    <xf numFmtId="3" fontId="85" fillId="0" borderId="2" xfId="12" applyNumberFormat="1" applyFont="1" applyFill="1" applyBorder="1" applyAlignment="1">
      <alignment horizontal="center" vertical="center" wrapText="1"/>
    </xf>
    <xf numFmtId="3" fontId="85" fillId="3" borderId="2" xfId="10" applyNumberFormat="1" applyFont="1" applyFill="1" applyBorder="1" applyAlignment="1" applyProtection="1">
      <alignment horizontal="center" vertical="center"/>
      <protection locked="0"/>
    </xf>
    <xf numFmtId="165" fontId="86" fillId="3" borderId="2" xfId="10" applyNumberFormat="1" applyFont="1" applyFill="1" applyBorder="1" applyAlignment="1" applyProtection="1">
      <alignment horizontal="center" vertical="center"/>
      <protection locked="0"/>
    </xf>
    <xf numFmtId="3" fontId="44" fillId="0" borderId="2" xfId="8" applyNumberFormat="1" applyFont="1" applyFill="1" applyBorder="1" applyAlignment="1">
      <alignment horizontal="center" vertical="center" wrapText="1"/>
    </xf>
    <xf numFmtId="164" fontId="63" fillId="0" borderId="0" xfId="9" applyNumberFormat="1" applyFont="1" applyFill="1"/>
    <xf numFmtId="3" fontId="46" fillId="3" borderId="3" xfId="9" applyNumberFormat="1" applyFont="1" applyFill="1" applyBorder="1" applyAlignment="1">
      <alignment horizontal="center" vertical="center" wrapText="1"/>
    </xf>
    <xf numFmtId="1" fontId="64" fillId="0" borderId="2" xfId="10" applyNumberFormat="1" applyFont="1" applyFill="1" applyBorder="1" applyAlignment="1" applyProtection="1">
      <alignment horizontal="center"/>
    </xf>
    <xf numFmtId="3" fontId="45" fillId="0" borderId="2" xfId="1" applyNumberFormat="1" applyFont="1" applyBorder="1" applyAlignment="1">
      <alignment horizontal="center" vertical="center" wrapText="1"/>
    </xf>
    <xf numFmtId="3" fontId="87" fillId="0" borderId="2" xfId="6" applyNumberFormat="1" applyFont="1" applyFill="1" applyBorder="1" applyAlignment="1">
      <alignment horizontal="center" vertical="center"/>
    </xf>
    <xf numFmtId="3" fontId="45" fillId="0" borderId="2" xfId="1" applyNumberFormat="1" applyFont="1" applyFill="1" applyBorder="1" applyAlignment="1">
      <alignment horizontal="center" vertical="center" wrapText="1"/>
    </xf>
    <xf numFmtId="164" fontId="87" fillId="0" borderId="2" xfId="6" applyNumberFormat="1" applyFont="1" applyBorder="1" applyAlignment="1">
      <alignment horizontal="center" vertical="center"/>
    </xf>
    <xf numFmtId="1" fontId="80" fillId="0" borderId="11" xfId="10" applyNumberFormat="1" applyFont="1" applyFill="1" applyBorder="1" applyAlignment="1" applyProtection="1">
      <alignment horizontal="center" vertical="center" wrapText="1"/>
    </xf>
    <xf numFmtId="0" fontId="70" fillId="0" borderId="41" xfId="14" applyFont="1" applyFill="1" applyBorder="1" applyAlignment="1">
      <alignment horizontal="center"/>
    </xf>
    <xf numFmtId="0" fontId="70" fillId="0" borderId="40" xfId="14" applyFont="1" applyFill="1" applyBorder="1" applyAlignment="1">
      <alignment horizontal="center"/>
    </xf>
    <xf numFmtId="0" fontId="76" fillId="0" borderId="0" xfId="55" applyFont="1" applyAlignment="1">
      <alignment horizontal="center" wrapText="1"/>
    </xf>
    <xf numFmtId="0" fontId="71" fillId="0" borderId="0" xfId="55" applyFont="1" applyAlignment="1">
      <alignment horizontal="center" wrapText="1"/>
    </xf>
    <xf numFmtId="0" fontId="2" fillId="0" borderId="41" xfId="55" applyFont="1" applyBorder="1" applyAlignment="1">
      <alignment horizontal="center" vertical="center" wrapText="1"/>
    </xf>
    <xf numFmtId="0" fontId="2" fillId="0" borderId="42" xfId="55" applyFont="1" applyBorder="1" applyAlignment="1">
      <alignment horizontal="center" vertical="center" wrapText="1"/>
    </xf>
    <xf numFmtId="0" fontId="13" fillId="0" borderId="0" xfId="6" applyFont="1" applyFill="1" applyBorder="1" applyAlignment="1">
      <alignment horizontal="center" vertical="center" wrapText="1"/>
    </xf>
    <xf numFmtId="0" fontId="55" fillId="0" borderId="0" xfId="6" applyFont="1" applyFill="1" applyBorder="1" applyAlignment="1">
      <alignment horizontal="center" vertical="center" wrapText="1"/>
    </xf>
    <xf numFmtId="0" fontId="15" fillId="0" borderId="0" xfId="6" applyFont="1" applyFill="1" applyBorder="1" applyAlignment="1">
      <alignment horizontal="center" vertical="center" wrapText="1"/>
    </xf>
    <xf numFmtId="0" fontId="40" fillId="0" borderId="0" xfId="6" applyFont="1" applyFill="1" applyBorder="1" applyAlignment="1">
      <alignment horizontal="right"/>
    </xf>
    <xf numFmtId="0" fontId="49" fillId="0" borderId="2" xfId="6" applyFont="1" applyFill="1" applyBorder="1" applyAlignment="1">
      <alignment horizontal="center" vertical="center" wrapText="1"/>
    </xf>
    <xf numFmtId="0" fontId="47" fillId="0" borderId="2" xfId="6" applyFont="1" applyFill="1" applyBorder="1" applyAlignment="1">
      <alignment horizontal="center" vertical="center" wrapText="1"/>
    </xf>
    <xf numFmtId="0" fontId="48" fillId="0" borderId="2" xfId="6" applyFont="1" applyFill="1" applyBorder="1" applyAlignment="1">
      <alignment horizontal="center" vertical="center" wrapText="1"/>
    </xf>
    <xf numFmtId="0" fontId="16" fillId="0" borderId="0" xfId="13" applyFont="1" applyFill="1" applyAlignment="1">
      <alignment horizontal="center" vertical="top" wrapText="1"/>
    </xf>
    <xf numFmtId="0" fontId="57" fillId="0" borderId="2" xfId="13" applyFont="1" applyFill="1" applyBorder="1" applyAlignment="1">
      <alignment horizontal="center" vertical="top" wrapText="1"/>
    </xf>
    <xf numFmtId="49" fontId="44" fillId="0" borderId="2" xfId="13" applyNumberFormat="1" applyFont="1" applyBorder="1" applyAlignment="1">
      <alignment horizontal="center" vertical="center" wrapText="1"/>
    </xf>
    <xf numFmtId="49" fontId="76" fillId="0" borderId="2" xfId="13" applyNumberFormat="1" applyFont="1" applyBorder="1" applyAlignment="1">
      <alignment horizontal="center" vertical="center" wrapText="1"/>
    </xf>
    <xf numFmtId="0" fontId="44" fillId="0" borderId="2" xfId="13" applyFont="1" applyBorder="1" applyAlignment="1">
      <alignment horizontal="center" vertical="center" wrapText="1"/>
    </xf>
    <xf numFmtId="0" fontId="61" fillId="0" borderId="0" xfId="15" applyFont="1" applyFill="1" applyAlignment="1">
      <alignment horizontal="center" wrapText="1"/>
    </xf>
    <xf numFmtId="0" fontId="60" fillId="0" borderId="0" xfId="15" applyFont="1" applyFill="1" applyAlignment="1">
      <alignment horizontal="center"/>
    </xf>
    <xf numFmtId="0" fontId="69" fillId="0" borderId="8" xfId="15" applyFont="1" applyFill="1" applyBorder="1" applyAlignment="1">
      <alignment horizontal="center"/>
    </xf>
    <xf numFmtId="0" fontId="69" fillId="0" borderId="3" xfId="15" applyFont="1" applyFill="1" applyBorder="1" applyAlignment="1">
      <alignment horizontal="center"/>
    </xf>
    <xf numFmtId="49" fontId="44" fillId="0" borderId="2" xfId="13" applyNumberFormat="1" applyFont="1" applyFill="1" applyBorder="1" applyAlignment="1">
      <alignment horizontal="center" vertical="center" wrapText="1"/>
    </xf>
    <xf numFmtId="14" fontId="53" fillId="0" borderId="2" xfId="1" applyNumberFormat="1" applyFont="1" applyBorder="1" applyAlignment="1">
      <alignment horizontal="center" vertical="center" wrapText="1"/>
    </xf>
    <xf numFmtId="0" fontId="59" fillId="0" borderId="0" xfId="15" applyFont="1" applyFill="1" applyAlignment="1">
      <alignment horizontal="center" wrapText="1"/>
    </xf>
    <xf numFmtId="0" fontId="60" fillId="0" borderId="0" xfId="15" applyFont="1" applyFill="1" applyAlignment="1">
      <alignment horizontal="center" wrapText="1"/>
    </xf>
    <xf numFmtId="0" fontId="56" fillId="0" borderId="2" xfId="15" applyFont="1" applyFill="1" applyBorder="1" applyAlignment="1">
      <alignment horizontal="center"/>
    </xf>
    <xf numFmtId="0" fontId="53" fillId="0" borderId="2" xfId="15" applyFont="1" applyFill="1" applyBorder="1" applyAlignment="1">
      <alignment horizontal="center" vertical="center" wrapText="1"/>
    </xf>
    <xf numFmtId="3" fontId="44" fillId="0" borderId="4" xfId="9" applyNumberFormat="1" applyFont="1" applyFill="1" applyBorder="1" applyAlignment="1">
      <alignment horizontal="center" vertical="center"/>
    </xf>
    <xf numFmtId="0" fontId="44" fillId="0" borderId="9" xfId="9" applyFont="1" applyFill="1" applyBorder="1" applyAlignment="1">
      <alignment horizontal="center" vertical="center"/>
    </xf>
    <xf numFmtId="0" fontId="38" fillId="0" borderId="10" xfId="9" applyFont="1" applyFill="1" applyBorder="1" applyAlignment="1">
      <alignment horizontal="left" vertical="center" wrapText="1"/>
    </xf>
    <xf numFmtId="0" fontId="44" fillId="0" borderId="7" xfId="9" applyFont="1" applyFill="1" applyBorder="1" applyAlignment="1">
      <alignment horizontal="center" vertical="center"/>
    </xf>
    <xf numFmtId="0" fontId="44" fillId="0" borderId="11" xfId="9" applyFont="1" applyFill="1" applyBorder="1" applyAlignment="1">
      <alignment horizontal="center" vertical="center"/>
    </xf>
    <xf numFmtId="0" fontId="75" fillId="0" borderId="12" xfId="9" applyFont="1" applyFill="1" applyBorder="1" applyAlignment="1">
      <alignment horizontal="center" vertical="center" wrapText="1"/>
    </xf>
    <xf numFmtId="0" fontId="75" fillId="0" borderId="10" xfId="9" applyFont="1" applyFill="1" applyBorder="1" applyAlignment="1">
      <alignment horizontal="center" vertical="center" wrapText="1"/>
    </xf>
    <xf numFmtId="0" fontId="75" fillId="0" borderId="13" xfId="9" applyFont="1" applyFill="1" applyBorder="1" applyAlignment="1">
      <alignment horizontal="center" vertical="center" wrapText="1"/>
    </xf>
    <xf numFmtId="0" fontId="75" fillId="0" borderId="4" xfId="9" applyFont="1" applyFill="1" applyBorder="1" applyAlignment="1">
      <alignment horizontal="center" vertical="center" wrapText="1"/>
    </xf>
    <xf numFmtId="0" fontId="75" fillId="0" borderId="1" xfId="9" applyFont="1" applyFill="1" applyBorder="1" applyAlignment="1">
      <alignment horizontal="center" vertical="center" wrapText="1"/>
    </xf>
    <xf numFmtId="0" fontId="75" fillId="0" borderId="9" xfId="9" applyFont="1" applyFill="1" applyBorder="1" applyAlignment="1">
      <alignment horizontal="center" vertical="center" wrapText="1"/>
    </xf>
    <xf numFmtId="0" fontId="62" fillId="0" borderId="2" xfId="9" applyFont="1" applyFill="1" applyBorder="1" applyAlignment="1">
      <alignment horizontal="center" vertical="center" wrapText="1"/>
    </xf>
    <xf numFmtId="0" fontId="62" fillId="0" borderId="7" xfId="9" applyFont="1" applyFill="1" applyBorder="1" applyAlignment="1">
      <alignment horizontal="center" vertical="center"/>
    </xf>
    <xf numFmtId="0" fontId="62" fillId="0" borderId="11" xfId="9" applyFont="1" applyFill="1" applyBorder="1" applyAlignment="1">
      <alignment horizontal="center" vertical="center"/>
    </xf>
    <xf numFmtId="0" fontId="68" fillId="0" borderId="0" xfId="9" applyFont="1" applyFill="1" applyAlignment="1">
      <alignment horizontal="center"/>
    </xf>
    <xf numFmtId="0" fontId="44" fillId="0" borderId="2" xfId="9" applyFont="1" applyFill="1" applyBorder="1" applyAlignment="1">
      <alignment horizontal="center" vertical="center"/>
    </xf>
    <xf numFmtId="0" fontId="67" fillId="0" borderId="0" xfId="9" applyFont="1" applyFill="1" applyBorder="1" applyAlignment="1">
      <alignment horizontal="center" vertical="top" wrapText="1"/>
    </xf>
    <xf numFmtId="1" fontId="80" fillId="0" borderId="12" xfId="10" applyNumberFormat="1" applyFont="1" applyFill="1" applyBorder="1" applyAlignment="1" applyProtection="1">
      <alignment horizontal="center" vertical="center" wrapText="1"/>
    </xf>
    <xf numFmtId="1" fontId="80" fillId="0" borderId="10" xfId="10" applyNumberFormat="1" applyFont="1" applyFill="1" applyBorder="1" applyAlignment="1" applyProtection="1">
      <alignment horizontal="center" vertical="center" wrapText="1"/>
    </xf>
    <xf numFmtId="1" fontId="80" fillId="0" borderId="13" xfId="10" applyNumberFormat="1" applyFont="1" applyFill="1" applyBorder="1" applyAlignment="1" applyProtection="1">
      <alignment horizontal="center" vertical="center" wrapText="1"/>
    </xf>
    <xf numFmtId="1" fontId="80" fillId="0" borderId="4" xfId="10" applyNumberFormat="1" applyFont="1" applyFill="1" applyBorder="1" applyAlignment="1" applyProtection="1">
      <alignment horizontal="center" vertical="center" wrapText="1"/>
    </xf>
    <xf numFmtId="1" fontId="80" fillId="0" borderId="1" xfId="10" applyNumberFormat="1" applyFont="1" applyFill="1" applyBorder="1" applyAlignment="1" applyProtection="1">
      <alignment horizontal="center" vertical="center" wrapText="1"/>
    </xf>
    <xf numFmtId="1" fontId="80" fillId="0" borderId="9" xfId="10" applyNumberFormat="1" applyFont="1" applyFill="1" applyBorder="1" applyAlignment="1" applyProtection="1">
      <alignment horizontal="center" vertical="center" wrapText="1"/>
    </xf>
    <xf numFmtId="1" fontId="82" fillId="0" borderId="2" xfId="10" applyNumberFormat="1" applyFont="1" applyFill="1" applyBorder="1" applyAlignment="1" applyProtection="1">
      <alignment horizontal="center" vertical="center" wrapText="1"/>
    </xf>
    <xf numFmtId="1" fontId="65" fillId="0" borderId="2" xfId="10" applyNumberFormat="1" applyFont="1" applyFill="1" applyBorder="1" applyAlignment="1" applyProtection="1">
      <alignment horizontal="center" vertical="center" wrapText="1"/>
    </xf>
    <xf numFmtId="1" fontId="80" fillId="0" borderId="2" xfId="10" applyNumberFormat="1" applyFont="1" applyFill="1" applyBorder="1" applyAlignment="1" applyProtection="1">
      <alignment horizontal="center" vertical="center" wrapText="1"/>
    </xf>
    <xf numFmtId="1" fontId="80" fillId="0" borderId="7" xfId="10" applyNumberFormat="1" applyFont="1" applyFill="1" applyBorder="1" applyAlignment="1" applyProtection="1">
      <alignment horizontal="center" vertical="center" wrapText="1"/>
    </xf>
    <xf numFmtId="1" fontId="80" fillId="0" borderId="16" xfId="10" applyNumberFormat="1" applyFont="1" applyFill="1" applyBorder="1" applyAlignment="1" applyProtection="1">
      <alignment horizontal="center" vertical="center" wrapText="1"/>
    </xf>
    <xf numFmtId="1" fontId="80" fillId="0" borderId="11" xfId="10" applyNumberFormat="1" applyFont="1" applyFill="1" applyBorder="1" applyAlignment="1" applyProtection="1">
      <alignment horizontal="center" vertical="center" wrapText="1"/>
    </xf>
    <xf numFmtId="1" fontId="65" fillId="0" borderId="8" xfId="10" applyNumberFormat="1" applyFont="1" applyFill="1" applyBorder="1" applyAlignment="1" applyProtection="1">
      <alignment horizontal="center" vertical="center" wrapText="1"/>
    </xf>
    <xf numFmtId="1" fontId="65" fillId="0" borderId="3" xfId="10" applyNumberFormat="1" applyFont="1" applyFill="1" applyBorder="1" applyAlignment="1" applyProtection="1">
      <alignment horizontal="center" vertical="center" wrapText="1"/>
    </xf>
    <xf numFmtId="1" fontId="81" fillId="0" borderId="2" xfId="10" applyNumberFormat="1" applyFont="1" applyFill="1" applyBorder="1" applyAlignment="1" applyProtection="1">
      <alignment horizontal="center" vertical="center" wrapText="1"/>
    </xf>
    <xf numFmtId="1" fontId="51" fillId="0" borderId="12" xfId="10" applyNumberFormat="1" applyFont="1" applyFill="1" applyBorder="1" applyAlignment="1" applyProtection="1">
      <alignment horizontal="center" vertical="center" wrapText="1"/>
    </xf>
    <xf numFmtId="1" fontId="51" fillId="0" borderId="10" xfId="10" applyNumberFormat="1" applyFont="1" applyFill="1" applyBorder="1" applyAlignment="1" applyProtection="1">
      <alignment horizontal="center" vertical="center" wrapText="1"/>
    </xf>
    <xf numFmtId="1" fontId="51" fillId="0" borderId="13" xfId="10" applyNumberFormat="1" applyFont="1" applyFill="1" applyBorder="1" applyAlignment="1" applyProtection="1">
      <alignment horizontal="center" vertical="center" wrapText="1"/>
    </xf>
    <xf numFmtId="1" fontId="51" fillId="0" borderId="14" xfId="10" applyNumberFormat="1" applyFont="1" applyFill="1" applyBorder="1" applyAlignment="1" applyProtection="1">
      <alignment horizontal="center" vertical="center" wrapText="1"/>
    </xf>
    <xf numFmtId="1" fontId="51" fillId="0" borderId="0" xfId="10" applyNumberFormat="1" applyFont="1" applyFill="1" applyBorder="1" applyAlignment="1" applyProtection="1">
      <alignment horizontal="center" vertical="center" wrapText="1"/>
    </xf>
    <xf numFmtId="1" fontId="51" fillId="0" borderId="15" xfId="10" applyNumberFormat="1" applyFont="1" applyFill="1" applyBorder="1" applyAlignment="1" applyProtection="1">
      <alignment horizontal="center" vertical="center" wrapText="1"/>
    </xf>
    <xf numFmtId="1" fontId="51" fillId="0" borderId="4" xfId="10" applyNumberFormat="1" applyFont="1" applyFill="1" applyBorder="1" applyAlignment="1" applyProtection="1">
      <alignment horizontal="center" vertical="center" wrapText="1"/>
    </xf>
    <xf numFmtId="1" fontId="51" fillId="0" borderId="1" xfId="10" applyNumberFormat="1" applyFont="1" applyFill="1" applyBorder="1" applyAlignment="1" applyProtection="1">
      <alignment horizontal="center" vertical="center" wrapText="1"/>
    </xf>
    <xf numFmtId="1" fontId="51" fillId="0" borderId="9" xfId="10" applyNumberFormat="1" applyFont="1" applyFill="1" applyBorder="1" applyAlignment="1" applyProtection="1">
      <alignment horizontal="center" vertical="center" wrapText="1"/>
    </xf>
    <xf numFmtId="1" fontId="81" fillId="0" borderId="8" xfId="10" applyNumberFormat="1" applyFont="1" applyFill="1" applyBorder="1" applyAlignment="1" applyProtection="1">
      <alignment horizontal="center" vertical="center" wrapText="1"/>
    </xf>
    <xf numFmtId="0" fontId="78" fillId="0" borderId="3" xfId="0" applyFont="1" applyFill="1" applyBorder="1" applyAlignment="1">
      <alignment horizontal="center" vertical="center" wrapText="1"/>
    </xf>
    <xf numFmtId="1" fontId="80" fillId="0" borderId="14" xfId="10" applyNumberFormat="1" applyFont="1" applyFill="1" applyBorder="1" applyAlignment="1" applyProtection="1">
      <alignment horizontal="center" vertical="center" wrapText="1"/>
    </xf>
    <xf numFmtId="1" fontId="80" fillId="0" borderId="0" xfId="10" applyNumberFormat="1" applyFont="1" applyFill="1" applyBorder="1" applyAlignment="1" applyProtection="1">
      <alignment horizontal="center" vertical="center" wrapText="1"/>
    </xf>
    <xf numFmtId="1" fontId="80" fillId="0" borderId="15" xfId="10" applyNumberFormat="1" applyFont="1" applyFill="1" applyBorder="1" applyAlignment="1" applyProtection="1">
      <alignment horizontal="center" vertical="center" wrapText="1"/>
    </xf>
    <xf numFmtId="1" fontId="80" fillId="0" borderId="2" xfId="10" applyNumberFormat="1" applyFont="1" applyFill="1" applyBorder="1" applyAlignment="1" applyProtection="1">
      <alignment horizontal="center" vertical="center" wrapText="1"/>
      <protection locked="0"/>
    </xf>
    <xf numFmtId="1" fontId="64" fillId="0" borderId="2" xfId="10" applyNumberFormat="1" applyFont="1" applyFill="1" applyBorder="1" applyAlignment="1" applyProtection="1">
      <alignment horizontal="center" vertical="center" wrapText="1"/>
    </xf>
    <xf numFmtId="1" fontId="63" fillId="0" borderId="8" xfId="10" applyNumberFormat="1" applyFont="1" applyFill="1" applyBorder="1" applyAlignment="1" applyProtection="1">
      <alignment horizontal="center" vertical="center" wrapText="1"/>
    </xf>
    <xf numFmtId="1" fontId="63" fillId="0" borderId="3" xfId="10" applyNumberFormat="1" applyFont="1" applyFill="1" applyBorder="1" applyAlignment="1" applyProtection="1">
      <alignment horizontal="center" vertical="center" wrapText="1"/>
    </xf>
    <xf numFmtId="1" fontId="81" fillId="0" borderId="7" xfId="10" applyNumberFormat="1" applyFont="1" applyFill="1" applyBorder="1" applyAlignment="1" applyProtection="1">
      <alignment horizontal="center" vertical="center" wrapText="1"/>
    </xf>
    <xf numFmtId="1" fontId="81" fillId="0" borderId="11" xfId="10" applyNumberFormat="1" applyFont="1" applyFill="1" applyBorder="1" applyAlignment="1" applyProtection="1">
      <alignment horizontal="center" vertical="center" wrapText="1"/>
    </xf>
    <xf numFmtId="1" fontId="83" fillId="0" borderId="0" xfId="10" applyNumberFormat="1" applyFont="1" applyFill="1" applyAlignment="1" applyProtection="1">
      <alignment horizontal="center"/>
      <protection locked="0"/>
    </xf>
    <xf numFmtId="1" fontId="83" fillId="0" borderId="1" xfId="10" applyNumberFormat="1" applyFont="1" applyFill="1" applyBorder="1" applyAlignment="1" applyProtection="1">
      <alignment horizontal="center"/>
      <protection locked="0"/>
    </xf>
    <xf numFmtId="1" fontId="64" fillId="0" borderId="8" xfId="10" applyNumberFormat="1" applyFont="1" applyFill="1" applyBorder="1" applyAlignment="1" applyProtection="1">
      <alignment horizontal="center" vertical="center"/>
    </xf>
    <xf numFmtId="1" fontId="64" fillId="0" borderId="17" xfId="10" applyNumberFormat="1" applyFont="1" applyFill="1" applyBorder="1" applyAlignment="1" applyProtection="1">
      <alignment horizontal="center" vertical="center"/>
    </xf>
    <xf numFmtId="1" fontId="64" fillId="0" borderId="3" xfId="10" applyNumberFormat="1" applyFont="1" applyFill="1" applyBorder="1" applyAlignment="1" applyProtection="1">
      <alignment horizontal="center" vertical="center"/>
    </xf>
    <xf numFmtId="1" fontId="80" fillId="0" borderId="8" xfId="10" applyNumberFormat="1" applyFont="1" applyFill="1" applyBorder="1" applyAlignment="1" applyProtection="1">
      <alignment horizontal="center" vertical="center" wrapText="1"/>
    </xf>
  </cellXfs>
  <cellStyles count="56"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Input" xfId="50"/>
    <cellStyle name="Linked Cell" xfId="51"/>
    <cellStyle name="Neutral" xfId="52"/>
    <cellStyle name="Note" xfId="53"/>
    <cellStyle name="Output" xfId="54"/>
    <cellStyle name="Звичайний" xfId="0" builtinId="0"/>
    <cellStyle name="Звичайний 2 3" xfId="1"/>
    <cellStyle name="Звичайний 3 2 3" xfId="2"/>
    <cellStyle name="Обычный 2" xfId="3"/>
    <cellStyle name="Обычный 2 2" xfId="4"/>
    <cellStyle name="Обычный 3" xfId="5"/>
    <cellStyle name="Обычный 4" xfId="6"/>
    <cellStyle name="Обычный 5" xfId="16"/>
    <cellStyle name="Обычный 5 2" xfId="7"/>
    <cellStyle name="Обычный 5 3" xfId="8"/>
    <cellStyle name="Обычный 6 3" xfId="9"/>
    <cellStyle name="Обычный_06" xfId="10"/>
    <cellStyle name="Обычный_09_Професійний склад" xfId="11"/>
    <cellStyle name="Обычный_12 Зинкевич" xfId="12"/>
    <cellStyle name="Обычный_27.08.2013" xfId="13"/>
    <cellStyle name="Обычный_TБЛ-12~1" xfId="14"/>
    <cellStyle name="Обычный_Иванова_1.03.05" xfId="55"/>
    <cellStyle name="Обычный_Форма7Н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18" Type="http://schemas.openxmlformats.org/officeDocument/2006/relationships/externalLink" Target="externalLinks/externalLink1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17" Type="http://schemas.openxmlformats.org/officeDocument/2006/relationships/externalLink" Target="externalLinks/externalLink10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9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8.xml"/><Relationship Id="rId10" Type="http://schemas.openxmlformats.org/officeDocument/2006/relationships/externalLink" Target="externalLinks/externalLink3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externalLink" Target="externalLinks/externalLink7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2306201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&#1060;&#1080;&#1083;&#1100;&#1090;&#1088;_1908&#1086;&#1073;&#1083;&#1110;&#1082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Local\Temp\Rar$DI00.418\&#1060;&#1080;&#1083;&#1100;&#1090;&#1088;_1908&#1086;&#1073;&#1083;&#1110;&#108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AppData\Local\Temp\Rar$DI00.418\23062014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zoomScaleNormal="100" zoomScaleSheetLayoutView="90" workbookViewId="0">
      <selection activeCell="A7" sqref="A7"/>
    </sheetView>
  </sheetViews>
  <sheetFormatPr defaultColWidth="10.28515625" defaultRowHeight="15" x14ac:dyDescent="0.25"/>
  <cols>
    <col min="1" max="1" width="73.140625" style="5" customWidth="1"/>
    <col min="2" max="2" width="26.85546875" style="5" customWidth="1"/>
    <col min="3" max="3" width="28" style="5" customWidth="1"/>
    <col min="4" max="4" width="8.7109375" style="5" customWidth="1"/>
    <col min="5" max="237" width="7.85546875" style="5" customWidth="1"/>
    <col min="238" max="238" width="39.28515625" style="5" customWidth="1"/>
    <col min="239" max="16384" width="10.28515625" style="5"/>
  </cols>
  <sheetData>
    <row r="1" spans="1:4" ht="21.75" customHeight="1" x14ac:dyDescent="0.3">
      <c r="A1" s="216" t="s">
        <v>153</v>
      </c>
      <c r="B1" s="216"/>
      <c r="C1" s="216"/>
    </row>
    <row r="2" spans="1:4" ht="15" customHeight="1" thickBot="1" x14ac:dyDescent="0.3">
      <c r="A2" s="217" t="s">
        <v>148</v>
      </c>
      <c r="B2" s="217"/>
      <c r="C2" s="217"/>
    </row>
    <row r="3" spans="1:4" ht="15.75" x14ac:dyDescent="0.25">
      <c r="A3" s="214"/>
      <c r="B3" s="218" t="s">
        <v>149</v>
      </c>
      <c r="C3" s="219"/>
    </row>
    <row r="4" spans="1:4" ht="16.5" thickBot="1" x14ac:dyDescent="0.3">
      <c r="A4" s="215"/>
      <c r="B4" s="149" t="s">
        <v>150</v>
      </c>
      <c r="C4" s="150" t="s">
        <v>151</v>
      </c>
    </row>
    <row r="5" spans="1:4" ht="22.5" customHeight="1" x14ac:dyDescent="0.25">
      <c r="A5" s="93" t="s">
        <v>152</v>
      </c>
      <c r="B5" s="139">
        <v>453</v>
      </c>
      <c r="C5" s="146">
        <v>458.6</v>
      </c>
      <c r="D5" s="95"/>
    </row>
    <row r="6" spans="1:4" ht="22.5" customHeight="1" thickBot="1" x14ac:dyDescent="0.3">
      <c r="A6" s="140" t="s">
        <v>140</v>
      </c>
      <c r="B6" s="141">
        <v>57.9</v>
      </c>
      <c r="C6" s="151">
        <v>58.8</v>
      </c>
      <c r="D6" s="95"/>
    </row>
    <row r="7" spans="1:4" ht="22.5" customHeight="1" x14ac:dyDescent="0.25">
      <c r="A7" s="94" t="s">
        <v>141</v>
      </c>
      <c r="B7" s="152">
        <v>399.1</v>
      </c>
      <c r="C7" s="153">
        <v>410.8</v>
      </c>
      <c r="D7" s="95"/>
    </row>
    <row r="8" spans="1:4" ht="16.5" customHeight="1" thickBot="1" x14ac:dyDescent="0.3">
      <c r="A8" s="142" t="s">
        <v>142</v>
      </c>
      <c r="B8" s="154">
        <v>51</v>
      </c>
      <c r="C8" s="155">
        <v>52.7</v>
      </c>
      <c r="D8" s="95"/>
    </row>
    <row r="9" spans="1:4" ht="22.5" customHeight="1" x14ac:dyDescent="0.25">
      <c r="A9" s="144" t="s">
        <v>143</v>
      </c>
      <c r="B9" s="156">
        <v>53.9</v>
      </c>
      <c r="C9" s="157">
        <v>47.8</v>
      </c>
      <c r="D9" s="95"/>
    </row>
    <row r="10" spans="1:4" ht="22.5" customHeight="1" thickBot="1" x14ac:dyDescent="0.3">
      <c r="A10" s="145" t="s">
        <v>144</v>
      </c>
      <c r="B10" s="141">
        <v>11.9</v>
      </c>
      <c r="C10" s="151">
        <v>10.4</v>
      </c>
      <c r="D10" s="95"/>
    </row>
    <row r="11" spans="1:4" ht="22.5" customHeight="1" thickBot="1" x14ac:dyDescent="0.3">
      <c r="A11" s="143" t="s">
        <v>147</v>
      </c>
      <c r="B11" s="158">
        <v>328.9</v>
      </c>
      <c r="C11" s="159">
        <v>320.8</v>
      </c>
      <c r="D11" s="95"/>
    </row>
  </sheetData>
  <mergeCells count="4">
    <mergeCell ref="A3:A4"/>
    <mergeCell ref="A1:C1"/>
    <mergeCell ref="A2:C2"/>
    <mergeCell ref="B3:C3"/>
  </mergeCells>
  <printOptions horizontalCentered="1"/>
  <pageMargins left="0.24" right="0.17" top="0.46" bottom="0.19685039370078741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8" zoomScale="75" zoomScaleNormal="75" zoomScaleSheetLayoutView="85" workbookViewId="0">
      <selection activeCell="E12" sqref="E12"/>
    </sheetView>
  </sheetViews>
  <sheetFormatPr defaultColWidth="8.28515625" defaultRowHeight="12.75" x14ac:dyDescent="0.2"/>
  <cols>
    <col min="1" max="1" width="20.85546875" style="7" customWidth="1"/>
    <col min="2" max="2" width="16.42578125" style="7" customWidth="1"/>
    <col min="3" max="3" width="14.42578125" style="7" customWidth="1"/>
    <col min="4" max="4" width="14" style="7" customWidth="1"/>
    <col min="5" max="5" width="13.28515625" style="7" customWidth="1"/>
    <col min="6" max="6" width="12.7109375" style="7" customWidth="1"/>
    <col min="7" max="7" width="12" style="7" customWidth="1"/>
    <col min="8" max="8" width="12.5703125" style="7" customWidth="1"/>
    <col min="9" max="9" width="13.7109375" style="7" customWidth="1"/>
    <col min="10" max="10" width="9.140625" style="8" customWidth="1"/>
    <col min="11" max="252" width="9.140625" style="7" customWidth="1"/>
    <col min="253" max="253" width="18.5703125" style="7" customWidth="1"/>
    <col min="254" max="254" width="11.5703125" style="7" customWidth="1"/>
    <col min="255" max="255" width="11" style="7" customWidth="1"/>
    <col min="256" max="16384" width="8.28515625" style="7"/>
  </cols>
  <sheetData>
    <row r="1" spans="1:9" s="6" customFormat="1" ht="18" customHeight="1" x14ac:dyDescent="0.3">
      <c r="A1" s="220" t="s">
        <v>72</v>
      </c>
      <c r="B1" s="220"/>
      <c r="C1" s="220"/>
      <c r="D1" s="220"/>
      <c r="E1" s="220"/>
      <c r="F1" s="220"/>
      <c r="G1" s="220"/>
      <c r="H1" s="220"/>
      <c r="I1" s="220"/>
    </row>
    <row r="2" spans="1:9" s="6" customFormat="1" ht="18.75" customHeight="1" x14ac:dyDescent="0.3">
      <c r="A2" s="221" t="s">
        <v>170</v>
      </c>
      <c r="B2" s="221"/>
      <c r="C2" s="221"/>
      <c r="D2" s="221"/>
      <c r="E2" s="221"/>
      <c r="F2" s="221"/>
      <c r="G2" s="221"/>
      <c r="H2" s="221"/>
      <c r="I2" s="221"/>
    </row>
    <row r="3" spans="1:9" s="6" customFormat="1" ht="14.25" customHeight="1" x14ac:dyDescent="0.3">
      <c r="A3" s="222" t="s">
        <v>73</v>
      </c>
      <c r="B3" s="222"/>
      <c r="C3" s="222"/>
      <c r="D3" s="222"/>
      <c r="E3" s="222"/>
      <c r="F3" s="222"/>
      <c r="G3" s="222"/>
      <c r="H3" s="222"/>
      <c r="I3" s="222"/>
    </row>
    <row r="4" spans="1:9" s="6" customFormat="1" ht="9" hidden="1" customHeight="1" x14ac:dyDescent="0.3">
      <c r="A4" s="222"/>
      <c r="B4" s="222"/>
      <c r="C4" s="222"/>
      <c r="D4" s="222"/>
      <c r="E4" s="222"/>
      <c r="F4" s="222"/>
      <c r="G4" s="222"/>
      <c r="H4" s="222"/>
      <c r="I4" s="222"/>
    </row>
    <row r="5" spans="1:9" ht="18" customHeight="1" x14ac:dyDescent="0.25">
      <c r="A5" s="27" t="s">
        <v>71</v>
      </c>
      <c r="B5" s="28"/>
      <c r="C5" s="28"/>
      <c r="D5" s="28"/>
      <c r="E5" s="28"/>
      <c r="F5" s="223"/>
      <c r="G5" s="223"/>
      <c r="H5" s="223"/>
      <c r="I5" s="223"/>
    </row>
    <row r="6" spans="1:9" s="9" customFormat="1" ht="16.5" customHeight="1" x14ac:dyDescent="0.25">
      <c r="A6" s="225"/>
      <c r="B6" s="226" t="s">
        <v>74</v>
      </c>
      <c r="C6" s="226"/>
      <c r="D6" s="226" t="s">
        <v>75</v>
      </c>
      <c r="E6" s="226"/>
      <c r="F6" s="226" t="s">
        <v>76</v>
      </c>
      <c r="G6" s="226"/>
      <c r="H6" s="226" t="s">
        <v>77</v>
      </c>
      <c r="I6" s="226"/>
    </row>
    <row r="7" spans="1:9" s="10" customFormat="1" ht="27.75" customHeight="1" x14ac:dyDescent="0.25">
      <c r="A7" s="225"/>
      <c r="B7" s="29" t="s">
        <v>3</v>
      </c>
      <c r="C7" s="29" t="s">
        <v>101</v>
      </c>
      <c r="D7" s="29" t="s">
        <v>3</v>
      </c>
      <c r="E7" s="29" t="s">
        <v>101</v>
      </c>
      <c r="F7" s="29" t="s">
        <v>3</v>
      </c>
      <c r="G7" s="29" t="s">
        <v>101</v>
      </c>
      <c r="H7" s="29" t="s">
        <v>3</v>
      </c>
      <c r="I7" s="29" t="s">
        <v>101</v>
      </c>
    </row>
    <row r="8" spans="1:9" s="9" customFormat="1" ht="12.75" customHeight="1" x14ac:dyDescent="0.25">
      <c r="A8" s="30"/>
      <c r="B8" s="224" t="s">
        <v>78</v>
      </c>
      <c r="C8" s="224"/>
      <c r="D8" s="224" t="s">
        <v>79</v>
      </c>
      <c r="E8" s="224"/>
      <c r="F8" s="224" t="s">
        <v>78</v>
      </c>
      <c r="G8" s="224"/>
      <c r="H8" s="224" t="s">
        <v>79</v>
      </c>
      <c r="I8" s="224"/>
    </row>
    <row r="9" spans="1:9" s="11" customFormat="1" ht="18" customHeight="1" x14ac:dyDescent="0.25">
      <c r="A9" s="31" t="s">
        <v>16</v>
      </c>
      <c r="B9" s="32">
        <v>16156.400000000001</v>
      </c>
      <c r="C9" s="33">
        <v>16360.900000000001</v>
      </c>
      <c r="D9" s="34">
        <v>56.1</v>
      </c>
      <c r="E9" s="34">
        <v>57.1</v>
      </c>
      <c r="F9" s="33">
        <v>1698</v>
      </c>
      <c r="G9" s="33">
        <v>1578.6000000000001</v>
      </c>
      <c r="H9" s="34">
        <v>9.5</v>
      </c>
      <c r="I9" s="34">
        <v>8.8000000000000007</v>
      </c>
    </row>
    <row r="10" spans="1:9" ht="15.75" customHeight="1" x14ac:dyDescent="0.25">
      <c r="A10" s="35" t="s">
        <v>17</v>
      </c>
      <c r="B10" s="36">
        <v>640.9</v>
      </c>
      <c r="C10" s="36">
        <v>652.70000000000005</v>
      </c>
      <c r="D10" s="36">
        <v>55.3</v>
      </c>
      <c r="E10" s="36">
        <v>56.8</v>
      </c>
      <c r="F10" s="37">
        <v>76.5</v>
      </c>
      <c r="G10" s="37">
        <v>71.599999999999994</v>
      </c>
      <c r="H10" s="36">
        <v>10.7</v>
      </c>
      <c r="I10" s="36">
        <v>9.9</v>
      </c>
    </row>
    <row r="11" spans="1:9" ht="15.75" customHeight="1" x14ac:dyDescent="0.25">
      <c r="A11" s="35" t="s">
        <v>18</v>
      </c>
      <c r="B11" s="36">
        <v>366</v>
      </c>
      <c r="C11" s="36">
        <v>371.1</v>
      </c>
      <c r="D11" s="36">
        <v>48.8</v>
      </c>
      <c r="E11" s="36">
        <v>49.5</v>
      </c>
      <c r="F11" s="37">
        <v>52.1</v>
      </c>
      <c r="G11" s="37">
        <v>47.9</v>
      </c>
      <c r="H11" s="36">
        <v>12.5</v>
      </c>
      <c r="I11" s="36">
        <v>11.4</v>
      </c>
    </row>
    <row r="12" spans="1:9" ht="15.75" customHeight="1" x14ac:dyDescent="0.25">
      <c r="A12" s="35" t="s">
        <v>19</v>
      </c>
      <c r="B12" s="36">
        <v>1390.9</v>
      </c>
      <c r="C12" s="36">
        <v>1402.3</v>
      </c>
      <c r="D12" s="36">
        <v>58</v>
      </c>
      <c r="E12" s="36">
        <v>58.6</v>
      </c>
      <c r="F12" s="37">
        <v>129.19999999999999</v>
      </c>
      <c r="G12" s="37">
        <v>121.5</v>
      </c>
      <c r="H12" s="36">
        <v>8.5</v>
      </c>
      <c r="I12" s="36">
        <v>8</v>
      </c>
    </row>
    <row r="13" spans="1:9" ht="15.75" customHeight="1" x14ac:dyDescent="0.25">
      <c r="A13" s="35" t="s">
        <v>20</v>
      </c>
      <c r="B13" s="36">
        <v>734.3</v>
      </c>
      <c r="C13" s="36">
        <v>741</v>
      </c>
      <c r="D13" s="36">
        <v>49.4</v>
      </c>
      <c r="E13" s="36">
        <v>50</v>
      </c>
      <c r="F13" s="37">
        <v>125.3</v>
      </c>
      <c r="G13" s="37">
        <v>120.4</v>
      </c>
      <c r="H13" s="36">
        <v>14.6</v>
      </c>
      <c r="I13" s="36">
        <v>14</v>
      </c>
    </row>
    <row r="14" spans="1:9" ht="15.75" customHeight="1" x14ac:dyDescent="0.25">
      <c r="A14" s="35" t="s">
        <v>21</v>
      </c>
      <c r="B14" s="36">
        <v>510.6</v>
      </c>
      <c r="C14" s="36">
        <v>516.70000000000005</v>
      </c>
      <c r="D14" s="36">
        <v>56.4</v>
      </c>
      <c r="E14" s="36">
        <v>57.5</v>
      </c>
      <c r="F14" s="37">
        <v>62</v>
      </c>
      <c r="G14" s="37">
        <v>59.8</v>
      </c>
      <c r="H14" s="36">
        <v>10.8</v>
      </c>
      <c r="I14" s="36">
        <v>10.4</v>
      </c>
    </row>
    <row r="15" spans="1:9" ht="15.75" customHeight="1" x14ac:dyDescent="0.25">
      <c r="A15" s="35" t="s">
        <v>22</v>
      </c>
      <c r="B15" s="36">
        <v>496.3</v>
      </c>
      <c r="C15" s="36">
        <v>502.4</v>
      </c>
      <c r="D15" s="36">
        <v>53.8</v>
      </c>
      <c r="E15" s="36">
        <v>54.5</v>
      </c>
      <c r="F15" s="37">
        <v>58.2</v>
      </c>
      <c r="G15" s="37">
        <v>56.1</v>
      </c>
      <c r="H15" s="36">
        <v>10.5</v>
      </c>
      <c r="I15" s="36">
        <v>10</v>
      </c>
    </row>
    <row r="16" spans="1:9" ht="15.75" customHeight="1" x14ac:dyDescent="0.25">
      <c r="A16" s="35" t="s">
        <v>23</v>
      </c>
      <c r="B16" s="36">
        <v>719.7</v>
      </c>
      <c r="C16" s="36">
        <v>732.2</v>
      </c>
      <c r="D16" s="36">
        <v>55.2</v>
      </c>
      <c r="E16" s="36">
        <v>56.7</v>
      </c>
      <c r="F16" s="37">
        <v>86.2</v>
      </c>
      <c r="G16" s="37">
        <v>80.400000000000006</v>
      </c>
      <c r="H16" s="36">
        <v>10.7</v>
      </c>
      <c r="I16" s="36">
        <v>9.9</v>
      </c>
    </row>
    <row r="17" spans="1:9" ht="15.75" customHeight="1" x14ac:dyDescent="0.25">
      <c r="A17" s="35" t="s">
        <v>24</v>
      </c>
      <c r="B17" s="36">
        <v>559</v>
      </c>
      <c r="C17" s="36">
        <v>565.79999999999995</v>
      </c>
      <c r="D17" s="36">
        <v>55</v>
      </c>
      <c r="E17" s="36">
        <v>55.6</v>
      </c>
      <c r="F17" s="37">
        <v>51.9</v>
      </c>
      <c r="G17" s="37">
        <v>47.9</v>
      </c>
      <c r="H17" s="36">
        <v>8.5</v>
      </c>
      <c r="I17" s="36">
        <v>7.8</v>
      </c>
    </row>
    <row r="18" spans="1:9" ht="15.75" customHeight="1" x14ac:dyDescent="0.25">
      <c r="A18" s="35" t="s">
        <v>80</v>
      </c>
      <c r="B18" s="36">
        <v>741.1</v>
      </c>
      <c r="C18" s="36">
        <v>755.7</v>
      </c>
      <c r="D18" s="36">
        <v>58</v>
      </c>
      <c r="E18" s="36">
        <v>58.5</v>
      </c>
      <c r="F18" s="37">
        <v>51.9</v>
      </c>
      <c r="G18" s="37">
        <v>51.1</v>
      </c>
      <c r="H18" s="36">
        <v>6.5</v>
      </c>
      <c r="I18" s="36">
        <v>6.3</v>
      </c>
    </row>
    <row r="19" spans="1:9" ht="15.75" customHeight="1" x14ac:dyDescent="0.25">
      <c r="A19" s="35" t="s">
        <v>25</v>
      </c>
      <c r="B19" s="36">
        <v>376.8</v>
      </c>
      <c r="C19" s="36">
        <v>380.5</v>
      </c>
      <c r="D19" s="36">
        <v>53.3</v>
      </c>
      <c r="E19" s="36">
        <v>54.5</v>
      </c>
      <c r="F19" s="37">
        <v>52.6</v>
      </c>
      <c r="G19" s="37">
        <v>49.9</v>
      </c>
      <c r="H19" s="36">
        <v>12.2</v>
      </c>
      <c r="I19" s="36">
        <v>11.6</v>
      </c>
    </row>
    <row r="20" spans="1:9" ht="15.75" customHeight="1" x14ac:dyDescent="0.25">
      <c r="A20" s="35" t="s">
        <v>26</v>
      </c>
      <c r="B20" s="36">
        <v>292.10000000000002</v>
      </c>
      <c r="C20" s="36">
        <v>298.2</v>
      </c>
      <c r="D20" s="36">
        <v>54.7</v>
      </c>
      <c r="E20" s="36">
        <v>56.9</v>
      </c>
      <c r="F20" s="37">
        <v>58.3</v>
      </c>
      <c r="G20" s="37">
        <v>53.2</v>
      </c>
      <c r="H20" s="36">
        <v>16.600000000000001</v>
      </c>
      <c r="I20" s="36">
        <v>15.1</v>
      </c>
    </row>
    <row r="21" spans="1:9" ht="15.75" customHeight="1" x14ac:dyDescent="0.25">
      <c r="A21" s="35" t="s">
        <v>27</v>
      </c>
      <c r="B21" s="36">
        <v>1050.8</v>
      </c>
      <c r="C21" s="36">
        <v>1061.2</v>
      </c>
      <c r="D21" s="36">
        <v>56.2</v>
      </c>
      <c r="E21" s="36">
        <v>56.8</v>
      </c>
      <c r="F21" s="37">
        <v>85.8</v>
      </c>
      <c r="G21" s="37">
        <v>78.7</v>
      </c>
      <c r="H21" s="36">
        <v>7.5</v>
      </c>
      <c r="I21" s="36">
        <v>6.9</v>
      </c>
    </row>
    <row r="22" spans="1:9" ht="15.75" customHeight="1" x14ac:dyDescent="0.25">
      <c r="A22" s="35" t="s">
        <v>28</v>
      </c>
      <c r="B22" s="36">
        <v>489.7</v>
      </c>
      <c r="C22" s="36">
        <v>496.2</v>
      </c>
      <c r="D22" s="36">
        <v>56.8</v>
      </c>
      <c r="E22" s="36">
        <v>58.1</v>
      </c>
      <c r="F22" s="37">
        <v>56.3</v>
      </c>
      <c r="G22" s="37">
        <v>52.8</v>
      </c>
      <c r="H22" s="36">
        <v>10.3</v>
      </c>
      <c r="I22" s="36">
        <v>9.6</v>
      </c>
    </row>
    <row r="23" spans="1:9" ht="15.75" customHeight="1" x14ac:dyDescent="0.25">
      <c r="A23" s="35" t="s">
        <v>29</v>
      </c>
      <c r="B23" s="36">
        <v>986.6</v>
      </c>
      <c r="C23" s="36">
        <v>1001.9</v>
      </c>
      <c r="D23" s="36">
        <v>56.1</v>
      </c>
      <c r="E23" s="36">
        <v>57.2</v>
      </c>
      <c r="F23" s="37">
        <v>77.2</v>
      </c>
      <c r="G23" s="37">
        <v>68.7</v>
      </c>
      <c r="H23" s="36">
        <v>7.3</v>
      </c>
      <c r="I23" s="36">
        <v>6.4</v>
      </c>
    </row>
    <row r="24" spans="1:9" ht="15.75" customHeight="1" x14ac:dyDescent="0.25">
      <c r="A24" s="35" t="s">
        <v>30</v>
      </c>
      <c r="B24" s="36">
        <v>575</v>
      </c>
      <c r="C24" s="36">
        <v>580.6</v>
      </c>
      <c r="D24" s="36">
        <v>54</v>
      </c>
      <c r="E24" s="36">
        <v>55.1</v>
      </c>
      <c r="F24" s="37">
        <v>78.3</v>
      </c>
      <c r="G24" s="37">
        <v>73.3</v>
      </c>
      <c r="H24" s="36">
        <v>12</v>
      </c>
      <c r="I24" s="36">
        <v>11.2</v>
      </c>
    </row>
    <row r="25" spans="1:9" ht="15.75" customHeight="1" x14ac:dyDescent="0.25">
      <c r="A25" s="35" t="s">
        <v>31</v>
      </c>
      <c r="B25" s="36">
        <v>460.2</v>
      </c>
      <c r="C25" s="36">
        <v>473.6</v>
      </c>
      <c r="D25" s="36">
        <v>55.1</v>
      </c>
      <c r="E25" s="36">
        <v>56.8</v>
      </c>
      <c r="F25" s="37">
        <v>60.1</v>
      </c>
      <c r="G25" s="37">
        <v>50.6</v>
      </c>
      <c r="H25" s="36">
        <v>11.6</v>
      </c>
      <c r="I25" s="36">
        <v>9.6999999999999993</v>
      </c>
    </row>
    <row r="26" spans="1:9" ht="15.75" customHeight="1" x14ac:dyDescent="0.25">
      <c r="A26" s="35" t="s">
        <v>32</v>
      </c>
      <c r="B26" s="36">
        <v>481.4</v>
      </c>
      <c r="C26" s="36">
        <v>485.1</v>
      </c>
      <c r="D26" s="36">
        <v>57.4</v>
      </c>
      <c r="E26" s="36">
        <v>58.4</v>
      </c>
      <c r="F26" s="37">
        <v>48</v>
      </c>
      <c r="G26" s="37">
        <v>46.4</v>
      </c>
      <c r="H26" s="36">
        <v>9.1</v>
      </c>
      <c r="I26" s="36">
        <v>8.6999999999999993</v>
      </c>
    </row>
    <row r="27" spans="1:9" ht="15.75" customHeight="1" x14ac:dyDescent="0.2">
      <c r="A27" s="90" t="s">
        <v>33</v>
      </c>
      <c r="B27" s="91">
        <v>399.1</v>
      </c>
      <c r="C27" s="91">
        <v>410.8</v>
      </c>
      <c r="D27" s="91">
        <v>51</v>
      </c>
      <c r="E27" s="91">
        <v>52.7</v>
      </c>
      <c r="F27" s="92">
        <v>53.9</v>
      </c>
      <c r="G27" s="92">
        <v>47.8</v>
      </c>
      <c r="H27" s="91">
        <v>11.9</v>
      </c>
      <c r="I27" s="91">
        <v>10.4</v>
      </c>
    </row>
    <row r="28" spans="1:9" ht="15.75" customHeight="1" x14ac:dyDescent="0.25">
      <c r="A28" s="35" t="s">
        <v>34</v>
      </c>
      <c r="B28" s="36">
        <v>1247.0999999999999</v>
      </c>
      <c r="C28" s="36">
        <v>1258.9000000000001</v>
      </c>
      <c r="D28" s="36">
        <v>60.6</v>
      </c>
      <c r="E28" s="36">
        <v>61.4</v>
      </c>
      <c r="F28" s="37">
        <v>80.400000000000006</v>
      </c>
      <c r="G28" s="37">
        <v>70.7</v>
      </c>
      <c r="H28" s="36">
        <v>6.1</v>
      </c>
      <c r="I28" s="36">
        <v>5.3</v>
      </c>
    </row>
    <row r="29" spans="1:9" ht="15.75" customHeight="1" x14ac:dyDescent="0.25">
      <c r="A29" s="35" t="s">
        <v>35</v>
      </c>
      <c r="B29" s="36">
        <v>442.2</v>
      </c>
      <c r="C29" s="36">
        <v>448.2</v>
      </c>
      <c r="D29" s="36">
        <v>56.2</v>
      </c>
      <c r="E29" s="36">
        <v>57.5</v>
      </c>
      <c r="F29" s="37">
        <v>55</v>
      </c>
      <c r="G29" s="37">
        <v>51.3</v>
      </c>
      <c r="H29" s="36">
        <v>11.1</v>
      </c>
      <c r="I29" s="36">
        <v>10.3</v>
      </c>
    </row>
    <row r="30" spans="1:9" ht="15.75" customHeight="1" x14ac:dyDescent="0.25">
      <c r="A30" s="35" t="s">
        <v>36</v>
      </c>
      <c r="B30" s="36">
        <v>516</v>
      </c>
      <c r="C30" s="36">
        <v>522</v>
      </c>
      <c r="D30" s="36">
        <v>54.7</v>
      </c>
      <c r="E30" s="36">
        <v>55.9</v>
      </c>
      <c r="F30" s="37">
        <v>50.2</v>
      </c>
      <c r="G30" s="37">
        <v>48</v>
      </c>
      <c r="H30" s="36">
        <v>8.9</v>
      </c>
      <c r="I30" s="36">
        <v>8.4</v>
      </c>
    </row>
    <row r="31" spans="1:9" ht="15.75" customHeight="1" x14ac:dyDescent="0.25">
      <c r="A31" s="35" t="s">
        <v>37</v>
      </c>
      <c r="B31" s="36">
        <v>518.4</v>
      </c>
      <c r="C31" s="36">
        <v>522.6</v>
      </c>
      <c r="D31" s="36">
        <v>56.7</v>
      </c>
      <c r="E31" s="36">
        <v>57.7</v>
      </c>
      <c r="F31" s="37">
        <v>59.2</v>
      </c>
      <c r="G31" s="37">
        <v>55.8</v>
      </c>
      <c r="H31" s="36">
        <v>10.199999999999999</v>
      </c>
      <c r="I31" s="36">
        <v>9.6</v>
      </c>
    </row>
    <row r="32" spans="1:9" ht="15.75" customHeight="1" x14ac:dyDescent="0.25">
      <c r="A32" s="35" t="s">
        <v>38</v>
      </c>
      <c r="B32" s="36">
        <v>379.3</v>
      </c>
      <c r="C32" s="36">
        <v>382.9</v>
      </c>
      <c r="D32" s="36">
        <v>56.6</v>
      </c>
      <c r="E32" s="36">
        <v>57.2</v>
      </c>
      <c r="F32" s="37">
        <v>34.799999999999997</v>
      </c>
      <c r="G32" s="37">
        <v>33</v>
      </c>
      <c r="H32" s="36">
        <v>8.4</v>
      </c>
      <c r="I32" s="36">
        <v>7.9</v>
      </c>
    </row>
    <row r="33" spans="1:9" ht="15.75" customHeight="1" x14ac:dyDescent="0.25">
      <c r="A33" s="35" t="s">
        <v>39</v>
      </c>
      <c r="B33" s="36">
        <v>426.1</v>
      </c>
      <c r="C33" s="36">
        <v>429.7</v>
      </c>
      <c r="D33" s="36">
        <v>56.1</v>
      </c>
      <c r="E33" s="36">
        <v>57.3</v>
      </c>
      <c r="F33" s="37">
        <v>53.5</v>
      </c>
      <c r="G33" s="37">
        <v>51</v>
      </c>
      <c r="H33" s="36">
        <v>11.2</v>
      </c>
      <c r="I33" s="36">
        <v>10.6</v>
      </c>
    </row>
    <row r="34" spans="1:9" ht="15.75" customHeight="1" x14ac:dyDescent="0.25">
      <c r="A34" s="35" t="s">
        <v>40</v>
      </c>
      <c r="B34" s="36">
        <v>1356.8</v>
      </c>
      <c r="C34" s="36">
        <v>1368.6</v>
      </c>
      <c r="D34" s="36">
        <v>61.8</v>
      </c>
      <c r="E34" s="36">
        <v>62.6</v>
      </c>
      <c r="F34" s="37">
        <v>101.1</v>
      </c>
      <c r="G34" s="37">
        <v>90.7</v>
      </c>
      <c r="H34" s="36">
        <v>6.9</v>
      </c>
      <c r="I34" s="36">
        <v>6.2</v>
      </c>
    </row>
    <row r="35" spans="1:9" ht="15.75" x14ac:dyDescent="0.2">
      <c r="A35" s="12"/>
      <c r="B35" s="13"/>
      <c r="C35" s="14"/>
      <c r="D35" s="12"/>
      <c r="E35" s="12"/>
      <c r="F35" s="12"/>
      <c r="G35" s="12"/>
      <c r="H35" s="12"/>
      <c r="I35" s="12"/>
    </row>
    <row r="36" spans="1:9" ht="15" x14ac:dyDescent="0.2">
      <c r="A36" s="12"/>
      <c r="C36" s="12"/>
      <c r="D36" s="12"/>
      <c r="E36" s="12"/>
      <c r="F36" s="12"/>
      <c r="G36" s="12"/>
      <c r="H36" s="12"/>
      <c r="I36" s="12"/>
    </row>
    <row r="37" spans="1:9" x14ac:dyDescent="0.2">
      <c r="A37" s="13"/>
      <c r="C37" s="13"/>
      <c r="D37" s="13"/>
      <c r="E37" s="13"/>
      <c r="F37" s="13"/>
      <c r="G37" s="13"/>
      <c r="H37" s="13"/>
      <c r="I37" s="13"/>
    </row>
    <row r="38" spans="1:9" x14ac:dyDescent="0.2">
      <c r="A38" s="13"/>
      <c r="C38" s="13"/>
      <c r="D38" s="13"/>
      <c r="E38" s="13"/>
      <c r="F38" s="13"/>
      <c r="G38" s="13"/>
      <c r="H38" s="13"/>
      <c r="I38" s="13"/>
    </row>
  </sheetData>
  <mergeCells count="14">
    <mergeCell ref="B8:C8"/>
    <mergeCell ref="D8:E8"/>
    <mergeCell ref="F8:G8"/>
    <mergeCell ref="H8:I8"/>
    <mergeCell ref="A6:A7"/>
    <mergeCell ref="B6:C6"/>
    <mergeCell ref="D6:E6"/>
    <mergeCell ref="F6:G6"/>
    <mergeCell ref="H6:I6"/>
    <mergeCell ref="A1:I1"/>
    <mergeCell ref="A2:I2"/>
    <mergeCell ref="A3:I3"/>
    <mergeCell ref="A4:I4"/>
    <mergeCell ref="F5:I5"/>
  </mergeCells>
  <printOptions horizontalCentered="1"/>
  <pageMargins left="0.47244094488188981" right="0.19685039370078741" top="0.35433070866141736" bottom="0" header="0.19685039370078741" footer="0.19685039370078741"/>
  <pageSetup paperSize="9" pageOrder="overThenDown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B1" zoomScale="70" zoomScaleNormal="70" zoomScaleSheetLayoutView="75" workbookViewId="0">
      <selection activeCell="K16" sqref="K16"/>
    </sheetView>
  </sheetViews>
  <sheetFormatPr defaultRowHeight="12.75" x14ac:dyDescent="0.2"/>
  <cols>
    <col min="1" max="1" width="1.28515625" style="22" hidden="1" customWidth="1"/>
    <col min="2" max="2" width="28.42578125" style="22" customWidth="1"/>
    <col min="3" max="3" width="29" style="85" customWidth="1"/>
    <col min="4" max="4" width="28.140625" style="22" customWidth="1"/>
    <col min="5" max="5" width="17.5703125" style="85" customWidth="1"/>
    <col min="6" max="6" width="16.7109375" style="85" customWidth="1"/>
    <col min="7" max="7" width="9.140625" style="22"/>
    <col min="8" max="10" width="0" style="22" hidden="1" customWidth="1"/>
    <col min="11" max="16384" width="9.140625" style="22"/>
  </cols>
  <sheetData>
    <row r="1" spans="1:12" s="15" customFormat="1" ht="10.5" customHeight="1" x14ac:dyDescent="0.25">
      <c r="C1" s="84"/>
      <c r="E1" s="84"/>
      <c r="F1" s="86"/>
    </row>
    <row r="2" spans="1:12" s="16" customFormat="1" ht="26.25" customHeight="1" x14ac:dyDescent="0.25">
      <c r="A2" s="227" t="s">
        <v>81</v>
      </c>
      <c r="B2" s="227"/>
      <c r="C2" s="227"/>
      <c r="D2" s="227"/>
      <c r="E2" s="227"/>
      <c r="F2" s="227"/>
    </row>
    <row r="3" spans="1:12" s="16" customFormat="1" ht="20.25" customHeight="1" x14ac:dyDescent="0.25">
      <c r="A3" s="23"/>
      <c r="B3" s="23"/>
      <c r="C3" s="47"/>
      <c r="D3" s="160"/>
      <c r="E3" s="47"/>
      <c r="F3" s="47"/>
    </row>
    <row r="4" spans="1:12" s="16" customFormat="1" ht="16.5" customHeight="1" x14ac:dyDescent="0.25">
      <c r="A4" s="23"/>
      <c r="B4" s="47"/>
      <c r="C4" s="47"/>
      <c r="D4" s="160"/>
      <c r="E4" s="47"/>
      <c r="F4" s="48" t="s">
        <v>82</v>
      </c>
    </row>
    <row r="5" spans="1:12" s="16" customFormat="1" ht="24.75" customHeight="1" x14ac:dyDescent="0.25">
      <c r="A5" s="23"/>
      <c r="B5" s="228"/>
      <c r="C5" s="229" t="s">
        <v>156</v>
      </c>
      <c r="D5" s="230" t="s">
        <v>157</v>
      </c>
      <c r="E5" s="231" t="s">
        <v>83</v>
      </c>
      <c r="F5" s="231"/>
    </row>
    <row r="6" spans="1:12" s="16" customFormat="1" ht="42" customHeight="1" x14ac:dyDescent="0.25">
      <c r="A6" s="17"/>
      <c r="B6" s="228"/>
      <c r="C6" s="229"/>
      <c r="D6" s="230"/>
      <c r="E6" s="136" t="s">
        <v>2</v>
      </c>
      <c r="F6" s="49" t="s">
        <v>84</v>
      </c>
    </row>
    <row r="7" spans="1:12" s="24" customFormat="1" ht="27.75" customHeight="1" x14ac:dyDescent="0.25">
      <c r="B7" s="50" t="s">
        <v>102</v>
      </c>
      <c r="C7" s="51">
        <f>SUM(C8:C25)</f>
        <v>1357</v>
      </c>
      <c r="D7" s="166">
        <f>SUM(D8:D25)</f>
        <v>1124</v>
      </c>
      <c r="E7" s="52">
        <f t="shared" ref="E7:E25" si="0">ROUND(D7/C7*100,1)</f>
        <v>82.8</v>
      </c>
      <c r="F7" s="53">
        <f t="shared" ref="F7:F25" si="1">D7-C7</f>
        <v>-233</v>
      </c>
      <c r="I7" s="25"/>
      <c r="J7" s="25"/>
      <c r="L7" s="20"/>
    </row>
    <row r="8" spans="1:12" s="18" customFormat="1" ht="23.25" customHeight="1" x14ac:dyDescent="0.25">
      <c r="B8" s="54" t="s">
        <v>138</v>
      </c>
      <c r="C8" s="165">
        <v>121</v>
      </c>
      <c r="D8" s="163">
        <v>47</v>
      </c>
      <c r="E8" s="55">
        <f t="shared" si="0"/>
        <v>38.799999999999997</v>
      </c>
      <c r="F8" s="38">
        <f t="shared" si="1"/>
        <v>-74</v>
      </c>
      <c r="H8" s="19">
        <f t="shared" ref="H8:H25" si="2">ROUND(D8/$D$7*100,1)</f>
        <v>4.2</v>
      </c>
      <c r="I8" s="20">
        <f t="shared" ref="I8:I25" si="3">ROUND(C8/1000,1)</f>
        <v>0.1</v>
      </c>
      <c r="J8" s="20">
        <f t="shared" ref="J8:J25" si="4">ROUND(D8/1000,1)</f>
        <v>0</v>
      </c>
    </row>
    <row r="9" spans="1:12" s="18" customFormat="1" ht="23.25" customHeight="1" x14ac:dyDescent="0.25">
      <c r="B9" s="54" t="s">
        <v>137</v>
      </c>
      <c r="C9" s="165">
        <v>32</v>
      </c>
      <c r="D9" s="163">
        <v>0</v>
      </c>
      <c r="E9" s="38">
        <f t="shared" si="0"/>
        <v>0</v>
      </c>
      <c r="F9" s="38">
        <f t="shared" si="1"/>
        <v>-32</v>
      </c>
      <c r="H9" s="19">
        <f t="shared" si="2"/>
        <v>0</v>
      </c>
      <c r="I9" s="20">
        <f t="shared" si="3"/>
        <v>0</v>
      </c>
      <c r="J9" s="20">
        <f t="shared" si="4"/>
        <v>0</v>
      </c>
    </row>
    <row r="10" spans="1:12" s="18" customFormat="1" ht="23.25" customHeight="1" x14ac:dyDescent="0.25">
      <c r="B10" s="54" t="s">
        <v>136</v>
      </c>
      <c r="C10" s="165">
        <v>190</v>
      </c>
      <c r="D10" s="163">
        <v>66</v>
      </c>
      <c r="E10" s="38">
        <f t="shared" si="0"/>
        <v>34.700000000000003</v>
      </c>
      <c r="F10" s="38">
        <f t="shared" si="1"/>
        <v>-124</v>
      </c>
      <c r="H10" s="21">
        <f t="shared" si="2"/>
        <v>5.9</v>
      </c>
      <c r="I10" s="20">
        <f t="shared" si="3"/>
        <v>0.2</v>
      </c>
      <c r="J10" s="20">
        <f t="shared" si="4"/>
        <v>0.1</v>
      </c>
    </row>
    <row r="11" spans="1:12" s="18" customFormat="1" ht="23.25" customHeight="1" x14ac:dyDescent="0.25">
      <c r="B11" s="54" t="s">
        <v>135</v>
      </c>
      <c r="C11" s="165">
        <v>94</v>
      </c>
      <c r="D11" s="163">
        <v>40</v>
      </c>
      <c r="E11" s="38">
        <f t="shared" si="0"/>
        <v>42.6</v>
      </c>
      <c r="F11" s="38">
        <f t="shared" si="1"/>
        <v>-54</v>
      </c>
      <c r="H11" s="19">
        <f t="shared" si="2"/>
        <v>3.6</v>
      </c>
      <c r="I11" s="20">
        <f t="shared" si="3"/>
        <v>0.1</v>
      </c>
      <c r="J11" s="20">
        <f t="shared" si="4"/>
        <v>0</v>
      </c>
    </row>
    <row r="12" spans="1:12" s="18" customFormat="1" ht="23.25" customHeight="1" x14ac:dyDescent="0.25">
      <c r="B12" s="54" t="s">
        <v>134</v>
      </c>
      <c r="C12" s="165">
        <v>109</v>
      </c>
      <c r="D12" s="163">
        <v>0</v>
      </c>
      <c r="E12" s="210">
        <f t="shared" si="0"/>
        <v>0</v>
      </c>
      <c r="F12" s="38">
        <f t="shared" si="1"/>
        <v>-109</v>
      </c>
      <c r="H12" s="21">
        <f t="shared" si="2"/>
        <v>0</v>
      </c>
      <c r="I12" s="20">
        <f t="shared" si="3"/>
        <v>0.1</v>
      </c>
      <c r="J12" s="20">
        <f t="shared" si="4"/>
        <v>0</v>
      </c>
    </row>
    <row r="13" spans="1:12" s="18" customFormat="1" ht="23.25" customHeight="1" x14ac:dyDescent="0.25">
      <c r="B13" s="54" t="s">
        <v>133</v>
      </c>
      <c r="C13" s="165">
        <v>66</v>
      </c>
      <c r="D13" s="163">
        <v>62</v>
      </c>
      <c r="E13" s="38">
        <f t="shared" si="0"/>
        <v>93.9</v>
      </c>
      <c r="F13" s="38">
        <f t="shared" si="1"/>
        <v>-4</v>
      </c>
      <c r="H13" s="19">
        <f t="shared" si="2"/>
        <v>5.5</v>
      </c>
      <c r="I13" s="20">
        <f t="shared" si="3"/>
        <v>0.1</v>
      </c>
      <c r="J13" s="20">
        <f t="shared" si="4"/>
        <v>0.1</v>
      </c>
    </row>
    <row r="14" spans="1:12" s="18" customFormat="1" ht="23.25" customHeight="1" x14ac:dyDescent="0.25">
      <c r="B14" s="54" t="s">
        <v>132</v>
      </c>
      <c r="C14" s="165">
        <v>25</v>
      </c>
      <c r="D14" s="163">
        <v>0</v>
      </c>
      <c r="E14" s="38">
        <f t="shared" si="0"/>
        <v>0</v>
      </c>
      <c r="F14" s="38">
        <f t="shared" si="1"/>
        <v>-25</v>
      </c>
      <c r="H14" s="19">
        <f t="shared" si="2"/>
        <v>0</v>
      </c>
      <c r="I14" s="20">
        <f t="shared" si="3"/>
        <v>0</v>
      </c>
      <c r="J14" s="20">
        <f t="shared" si="4"/>
        <v>0</v>
      </c>
    </row>
    <row r="15" spans="1:12" s="18" customFormat="1" ht="23.25" customHeight="1" x14ac:dyDescent="0.25">
      <c r="B15" s="54" t="s">
        <v>131</v>
      </c>
      <c r="C15" s="165">
        <v>23</v>
      </c>
      <c r="D15" s="163">
        <v>44</v>
      </c>
      <c r="E15" s="164">
        <f t="shared" si="0"/>
        <v>191.3</v>
      </c>
      <c r="F15" s="38">
        <f t="shared" si="1"/>
        <v>21</v>
      </c>
      <c r="H15" s="19">
        <f t="shared" si="2"/>
        <v>3.9</v>
      </c>
      <c r="I15" s="20">
        <f t="shared" si="3"/>
        <v>0</v>
      </c>
      <c r="J15" s="20">
        <f t="shared" si="4"/>
        <v>0</v>
      </c>
    </row>
    <row r="16" spans="1:12" s="18" customFormat="1" ht="23.25" customHeight="1" x14ac:dyDescent="0.25">
      <c r="B16" s="54" t="s">
        <v>130</v>
      </c>
      <c r="C16" s="165">
        <v>3</v>
      </c>
      <c r="D16" s="163">
        <v>125</v>
      </c>
      <c r="E16" s="38">
        <f t="shared" si="0"/>
        <v>4166.7</v>
      </c>
      <c r="F16" s="38">
        <f t="shared" si="1"/>
        <v>122</v>
      </c>
      <c r="H16" s="19">
        <f t="shared" si="2"/>
        <v>11.1</v>
      </c>
      <c r="I16" s="20">
        <f t="shared" si="3"/>
        <v>0</v>
      </c>
      <c r="J16" s="20">
        <f t="shared" si="4"/>
        <v>0.1</v>
      </c>
    </row>
    <row r="17" spans="2:10" s="18" customFormat="1" ht="23.25" customHeight="1" x14ac:dyDescent="0.25">
      <c r="B17" s="54" t="s">
        <v>129</v>
      </c>
      <c r="C17" s="165">
        <v>209</v>
      </c>
      <c r="D17" s="163">
        <v>81</v>
      </c>
      <c r="E17" s="38">
        <f t="shared" si="0"/>
        <v>38.799999999999997</v>
      </c>
      <c r="F17" s="38">
        <f t="shared" si="1"/>
        <v>-128</v>
      </c>
      <c r="H17" s="19">
        <f t="shared" si="2"/>
        <v>7.2</v>
      </c>
      <c r="I17" s="20">
        <f t="shared" si="3"/>
        <v>0.2</v>
      </c>
      <c r="J17" s="20">
        <f t="shared" si="4"/>
        <v>0.1</v>
      </c>
    </row>
    <row r="18" spans="2:10" s="18" customFormat="1" ht="23.25" customHeight="1" x14ac:dyDescent="0.25">
      <c r="B18" s="54" t="s">
        <v>128</v>
      </c>
      <c r="C18" s="165">
        <v>1</v>
      </c>
      <c r="D18" s="163">
        <v>23</v>
      </c>
      <c r="E18" s="55">
        <f t="shared" si="0"/>
        <v>2300</v>
      </c>
      <c r="F18" s="38">
        <f t="shared" si="1"/>
        <v>22</v>
      </c>
      <c r="H18" s="19">
        <f t="shared" si="2"/>
        <v>2</v>
      </c>
      <c r="I18" s="20">
        <f t="shared" si="3"/>
        <v>0</v>
      </c>
      <c r="J18" s="20">
        <f t="shared" si="4"/>
        <v>0</v>
      </c>
    </row>
    <row r="19" spans="2:10" s="18" customFormat="1" ht="23.25" customHeight="1" x14ac:dyDescent="0.25">
      <c r="B19" s="54" t="s">
        <v>127</v>
      </c>
      <c r="C19" s="165">
        <v>0</v>
      </c>
      <c r="D19" s="163">
        <v>0</v>
      </c>
      <c r="E19" s="212" t="e">
        <f t="shared" si="0"/>
        <v>#DIV/0!</v>
      </c>
      <c r="F19" s="38">
        <f t="shared" si="1"/>
        <v>0</v>
      </c>
      <c r="H19" s="21">
        <f t="shared" si="2"/>
        <v>0</v>
      </c>
      <c r="I19" s="20">
        <f t="shared" si="3"/>
        <v>0</v>
      </c>
      <c r="J19" s="20">
        <f t="shared" si="4"/>
        <v>0</v>
      </c>
    </row>
    <row r="20" spans="2:10" s="18" customFormat="1" ht="23.25" customHeight="1" x14ac:dyDescent="0.25">
      <c r="B20" s="54" t="s">
        <v>126</v>
      </c>
      <c r="C20" s="165">
        <v>11</v>
      </c>
      <c r="D20" s="163">
        <v>0</v>
      </c>
      <c r="E20" s="164">
        <f t="shared" si="0"/>
        <v>0</v>
      </c>
      <c r="F20" s="38">
        <f t="shared" si="1"/>
        <v>-11</v>
      </c>
      <c r="H20" s="21">
        <f t="shared" si="2"/>
        <v>0</v>
      </c>
      <c r="I20" s="20">
        <f t="shared" si="3"/>
        <v>0</v>
      </c>
      <c r="J20" s="20">
        <f t="shared" si="4"/>
        <v>0</v>
      </c>
    </row>
    <row r="21" spans="2:10" s="18" customFormat="1" ht="23.25" customHeight="1" x14ac:dyDescent="0.25">
      <c r="B21" s="54" t="s">
        <v>125</v>
      </c>
      <c r="C21" s="165">
        <v>5</v>
      </c>
      <c r="D21" s="163">
        <v>77</v>
      </c>
      <c r="E21" s="164">
        <f t="shared" si="0"/>
        <v>1540</v>
      </c>
      <c r="F21" s="38">
        <f t="shared" si="1"/>
        <v>72</v>
      </c>
      <c r="H21" s="21">
        <f t="shared" si="2"/>
        <v>6.9</v>
      </c>
      <c r="I21" s="20">
        <f t="shared" si="3"/>
        <v>0</v>
      </c>
      <c r="J21" s="20">
        <f t="shared" si="4"/>
        <v>0.1</v>
      </c>
    </row>
    <row r="22" spans="2:10" s="18" customFormat="1" ht="18.75" hidden="1" customHeight="1" x14ac:dyDescent="0.25">
      <c r="B22" s="54"/>
      <c r="C22" s="165">
        <v>0</v>
      </c>
      <c r="D22" s="163"/>
      <c r="E22" s="164" t="e">
        <f t="shared" si="0"/>
        <v>#DIV/0!</v>
      </c>
      <c r="F22" s="38"/>
      <c r="H22" s="19"/>
      <c r="I22" s="20"/>
      <c r="J22" s="20"/>
    </row>
    <row r="23" spans="2:10" s="18" customFormat="1" ht="23.25" customHeight="1" x14ac:dyDescent="0.25">
      <c r="B23" s="54" t="s">
        <v>124</v>
      </c>
      <c r="C23" s="165">
        <v>55</v>
      </c>
      <c r="D23" s="165">
        <v>86</v>
      </c>
      <c r="E23" s="163">
        <f t="shared" si="0"/>
        <v>156.4</v>
      </c>
      <c r="F23" s="38">
        <f t="shared" si="1"/>
        <v>31</v>
      </c>
      <c r="H23" s="19">
        <f t="shared" si="2"/>
        <v>7.7</v>
      </c>
      <c r="I23" s="20">
        <f t="shared" si="3"/>
        <v>0.1</v>
      </c>
      <c r="J23" s="20">
        <f t="shared" si="4"/>
        <v>0.1</v>
      </c>
    </row>
    <row r="24" spans="2:10" s="18" customFormat="1" ht="23.25" customHeight="1" x14ac:dyDescent="0.25">
      <c r="B24" s="54" t="s">
        <v>123</v>
      </c>
      <c r="C24" s="165">
        <v>13</v>
      </c>
      <c r="D24" s="163">
        <v>0</v>
      </c>
      <c r="E24" s="164">
        <f t="shared" si="0"/>
        <v>0</v>
      </c>
      <c r="F24" s="38">
        <f t="shared" si="1"/>
        <v>-13</v>
      </c>
      <c r="H24" s="19">
        <f t="shared" si="2"/>
        <v>0</v>
      </c>
      <c r="I24" s="20">
        <f t="shared" si="3"/>
        <v>0</v>
      </c>
      <c r="J24" s="20">
        <f t="shared" si="4"/>
        <v>0</v>
      </c>
    </row>
    <row r="25" spans="2:10" s="18" customFormat="1" ht="23.25" customHeight="1" x14ac:dyDescent="0.25">
      <c r="B25" s="54">
        <v>400</v>
      </c>
      <c r="C25" s="165">
        <v>400</v>
      </c>
      <c r="D25" s="163">
        <v>473</v>
      </c>
      <c r="E25" s="55">
        <f t="shared" si="0"/>
        <v>118.3</v>
      </c>
      <c r="F25" s="38">
        <f t="shared" si="1"/>
        <v>73</v>
      </c>
      <c r="H25" s="19">
        <f t="shared" si="2"/>
        <v>42.1</v>
      </c>
      <c r="I25" s="20">
        <f t="shared" si="3"/>
        <v>0.4</v>
      </c>
      <c r="J25" s="20">
        <f t="shared" si="4"/>
        <v>0.5</v>
      </c>
    </row>
  </sheetData>
  <mergeCells count="5">
    <mergeCell ref="A2:F2"/>
    <mergeCell ref="B5:B6"/>
    <mergeCell ref="C5:C6"/>
    <mergeCell ref="D5:D6"/>
    <mergeCell ref="E5:F5"/>
  </mergeCells>
  <printOptions horizontalCentered="1"/>
  <pageMargins left="0" right="0" top="0" bottom="0" header="0" footer="0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zoomScale="80" zoomScaleNormal="80" zoomScaleSheetLayoutView="75" workbookViewId="0">
      <selection activeCell="I23" sqref="I23"/>
    </sheetView>
  </sheetViews>
  <sheetFormatPr defaultColWidth="8.85546875" defaultRowHeight="15" x14ac:dyDescent="0.25"/>
  <cols>
    <col min="1" max="1" width="45.5703125" style="89" customWidth="1"/>
    <col min="2" max="2" width="22" style="43" customWidth="1"/>
    <col min="3" max="3" width="21.7109375" style="43" customWidth="1"/>
    <col min="4" max="4" width="10.5703125" style="43" customWidth="1"/>
    <col min="5" max="5" width="11.5703125" style="43" customWidth="1"/>
    <col min="6" max="6" width="8.7109375" style="43" customWidth="1"/>
    <col min="7" max="8" width="8.85546875" style="43"/>
    <col min="9" max="9" width="43" style="43" customWidth="1"/>
    <col min="10" max="16384" width="8.85546875" style="43"/>
  </cols>
  <sheetData>
    <row r="1" spans="1:11" s="60" customFormat="1" ht="39.75" customHeight="1" x14ac:dyDescent="0.3">
      <c r="A1" s="232" t="s">
        <v>90</v>
      </c>
      <c r="B1" s="232"/>
      <c r="C1" s="232"/>
      <c r="D1" s="232"/>
      <c r="E1" s="232"/>
    </row>
    <row r="2" spans="1:11" s="60" customFormat="1" ht="21.75" customHeight="1" x14ac:dyDescent="0.3">
      <c r="A2" s="233" t="s">
        <v>41</v>
      </c>
      <c r="B2" s="233"/>
      <c r="C2" s="233"/>
      <c r="D2" s="233"/>
      <c r="E2" s="233"/>
    </row>
    <row r="3" spans="1:11" s="61" customFormat="1" ht="12" customHeight="1" x14ac:dyDescent="0.25">
      <c r="A3" s="87"/>
      <c r="B3" s="39"/>
      <c r="C3" s="39"/>
      <c r="D3" s="39"/>
      <c r="E3" s="39"/>
    </row>
    <row r="4" spans="1:11" s="61" customFormat="1" ht="21" customHeight="1" x14ac:dyDescent="0.2">
      <c r="A4" s="234"/>
      <c r="B4" s="236" t="s">
        <v>156</v>
      </c>
      <c r="C4" s="229" t="s">
        <v>157</v>
      </c>
      <c r="D4" s="237" t="s">
        <v>83</v>
      </c>
      <c r="E4" s="237"/>
    </row>
    <row r="5" spans="1:11" s="61" customFormat="1" ht="40.5" customHeight="1" x14ac:dyDescent="0.2">
      <c r="A5" s="235"/>
      <c r="B5" s="236"/>
      <c r="C5" s="229"/>
      <c r="D5" s="96" t="s">
        <v>2</v>
      </c>
      <c r="E5" s="56" t="s">
        <v>85</v>
      </c>
    </row>
    <row r="6" spans="1:11" s="129" customFormat="1" ht="26.25" customHeight="1" x14ac:dyDescent="0.25">
      <c r="A6" s="56" t="s">
        <v>42</v>
      </c>
      <c r="B6" s="40">
        <f>SUM(B7:B25)</f>
        <v>1357</v>
      </c>
      <c r="C6" s="40">
        <f>SUM(C7:C25)</f>
        <v>1124</v>
      </c>
      <c r="D6" s="57">
        <f>ROUND(C6/B6*100,1)</f>
        <v>82.8</v>
      </c>
      <c r="E6" s="58">
        <f>C6-B6</f>
        <v>-233</v>
      </c>
    </row>
    <row r="7" spans="1:11" s="132" customFormat="1" ht="39.75" customHeight="1" x14ac:dyDescent="0.3">
      <c r="A7" s="130" t="s">
        <v>43</v>
      </c>
      <c r="B7" s="211">
        <v>185</v>
      </c>
      <c r="C7" s="209">
        <v>64</v>
      </c>
      <c r="D7" s="148">
        <f>ROUND(C7/B7*100,1)</f>
        <v>34.6</v>
      </c>
      <c r="E7" s="59">
        <f t="shared" ref="E7:E25" si="0">C7-B7</f>
        <v>-121</v>
      </c>
      <c r="F7" s="129"/>
      <c r="G7" s="131"/>
      <c r="I7" s="133"/>
      <c r="J7" s="134"/>
    </row>
    <row r="8" spans="1:11" s="132" customFormat="1" ht="37.5" customHeight="1" x14ac:dyDescent="0.3">
      <c r="A8" s="130" t="s">
        <v>44</v>
      </c>
      <c r="B8" s="211">
        <v>0</v>
      </c>
      <c r="C8" s="209">
        <v>0</v>
      </c>
      <c r="D8" s="169" t="e">
        <f t="shared" ref="D8:D25" si="1">ROUND(C8/B8*100,1)</f>
        <v>#DIV/0!</v>
      </c>
      <c r="E8" s="59">
        <f t="shared" si="0"/>
        <v>0</v>
      </c>
      <c r="F8" s="129"/>
      <c r="G8" s="131"/>
      <c r="I8" s="133"/>
      <c r="J8" s="134"/>
    </row>
    <row r="9" spans="1:11" s="129" customFormat="1" ht="24" customHeight="1" x14ac:dyDescent="0.3">
      <c r="A9" s="130" t="s">
        <v>45</v>
      </c>
      <c r="B9" s="211">
        <v>19</v>
      </c>
      <c r="C9" s="209">
        <v>0</v>
      </c>
      <c r="D9" s="168">
        <f t="shared" si="1"/>
        <v>0</v>
      </c>
      <c r="E9" s="59">
        <f t="shared" si="0"/>
        <v>-19</v>
      </c>
      <c r="G9" s="131"/>
      <c r="H9" s="132"/>
      <c r="I9" s="133"/>
      <c r="J9" s="134"/>
    </row>
    <row r="10" spans="1:11" s="132" customFormat="1" ht="38.25" customHeight="1" x14ac:dyDescent="0.3">
      <c r="A10" s="130" t="s">
        <v>46</v>
      </c>
      <c r="B10" s="211">
        <v>146</v>
      </c>
      <c r="C10" s="209">
        <v>0</v>
      </c>
      <c r="D10" s="168">
        <f t="shared" si="1"/>
        <v>0</v>
      </c>
      <c r="E10" s="59">
        <f t="shared" si="0"/>
        <v>-146</v>
      </c>
      <c r="F10" s="129"/>
      <c r="G10" s="131"/>
      <c r="I10" s="133"/>
      <c r="J10" s="134"/>
      <c r="K10" s="135"/>
    </row>
    <row r="11" spans="1:11" s="132" customFormat="1" ht="39" customHeight="1" x14ac:dyDescent="0.3">
      <c r="A11" s="130" t="s">
        <v>47</v>
      </c>
      <c r="B11" s="211">
        <v>5</v>
      </c>
      <c r="C11" s="209">
        <v>0</v>
      </c>
      <c r="D11" s="167">
        <f t="shared" si="1"/>
        <v>0</v>
      </c>
      <c r="E11" s="59">
        <f t="shared" si="0"/>
        <v>-5</v>
      </c>
      <c r="F11" s="129"/>
      <c r="G11" s="131"/>
      <c r="I11" s="133"/>
      <c r="J11" s="134"/>
    </row>
    <row r="12" spans="1:11" s="132" customFormat="1" ht="23.25" customHeight="1" x14ac:dyDescent="0.3">
      <c r="A12" s="130" t="s">
        <v>48</v>
      </c>
      <c r="B12" s="211">
        <v>40</v>
      </c>
      <c r="C12" s="209">
        <v>13</v>
      </c>
      <c r="D12" s="148">
        <f t="shared" si="1"/>
        <v>32.5</v>
      </c>
      <c r="E12" s="59">
        <f t="shared" si="0"/>
        <v>-27</v>
      </c>
      <c r="F12" s="129"/>
      <c r="G12" s="131"/>
      <c r="I12" s="133"/>
      <c r="J12" s="134"/>
    </row>
    <row r="13" spans="1:11" s="132" customFormat="1" ht="37.5" customHeight="1" x14ac:dyDescent="0.3">
      <c r="A13" s="130" t="s">
        <v>49</v>
      </c>
      <c r="B13" s="211">
        <v>0</v>
      </c>
      <c r="C13" s="209">
        <v>0</v>
      </c>
      <c r="D13" s="169" t="e">
        <f t="shared" si="1"/>
        <v>#DIV/0!</v>
      </c>
      <c r="E13" s="59">
        <f t="shared" si="0"/>
        <v>0</v>
      </c>
      <c r="F13" s="129"/>
      <c r="G13" s="131"/>
      <c r="I13" s="133"/>
      <c r="J13" s="134"/>
    </row>
    <row r="14" spans="1:11" s="132" customFormat="1" ht="37.5" customHeight="1" x14ac:dyDescent="0.3">
      <c r="A14" s="130" t="s">
        <v>50</v>
      </c>
      <c r="B14" s="211">
        <v>0</v>
      </c>
      <c r="C14" s="209">
        <v>0</v>
      </c>
      <c r="D14" s="169" t="e">
        <f t="shared" si="1"/>
        <v>#DIV/0!</v>
      </c>
      <c r="E14" s="59">
        <f t="shared" si="0"/>
        <v>0</v>
      </c>
      <c r="F14" s="129"/>
      <c r="G14" s="131"/>
      <c r="I14" s="133"/>
      <c r="J14" s="134"/>
    </row>
    <row r="15" spans="1:11" s="132" customFormat="1" ht="36.75" customHeight="1" x14ac:dyDescent="0.3">
      <c r="A15" s="130" t="s">
        <v>51</v>
      </c>
      <c r="B15" s="211">
        <v>0</v>
      </c>
      <c r="C15" s="209">
        <v>0</v>
      </c>
      <c r="D15" s="169" t="e">
        <f t="shared" si="1"/>
        <v>#DIV/0!</v>
      </c>
      <c r="E15" s="59">
        <f t="shared" si="0"/>
        <v>0</v>
      </c>
      <c r="F15" s="129"/>
      <c r="G15" s="131"/>
      <c r="I15" s="133"/>
      <c r="J15" s="134"/>
    </row>
    <row r="16" spans="1:11" s="132" customFormat="1" ht="23.25" customHeight="1" x14ac:dyDescent="0.3">
      <c r="A16" s="130" t="s">
        <v>52</v>
      </c>
      <c r="B16" s="211">
        <v>45</v>
      </c>
      <c r="C16" s="209">
        <v>0</v>
      </c>
      <c r="D16" s="168">
        <f t="shared" si="1"/>
        <v>0</v>
      </c>
      <c r="E16" s="59">
        <f t="shared" si="0"/>
        <v>-45</v>
      </c>
      <c r="F16" s="129"/>
      <c r="G16" s="131"/>
      <c r="I16" s="133"/>
      <c r="J16" s="134"/>
    </row>
    <row r="17" spans="1:10" s="132" customFormat="1" ht="23.25" customHeight="1" x14ac:dyDescent="0.3">
      <c r="A17" s="130" t="s">
        <v>53</v>
      </c>
      <c r="B17" s="211">
        <v>0</v>
      </c>
      <c r="C17" s="209">
        <v>0</v>
      </c>
      <c r="D17" s="169" t="e">
        <f t="shared" si="1"/>
        <v>#DIV/0!</v>
      </c>
      <c r="E17" s="59">
        <f t="shared" si="0"/>
        <v>0</v>
      </c>
      <c r="F17" s="129"/>
      <c r="G17" s="131"/>
      <c r="I17" s="133"/>
      <c r="J17" s="134"/>
    </row>
    <row r="18" spans="1:10" s="132" customFormat="1" ht="23.25" customHeight="1" x14ac:dyDescent="0.3">
      <c r="A18" s="130" t="s">
        <v>54</v>
      </c>
      <c r="B18" s="211">
        <v>0</v>
      </c>
      <c r="C18" s="209">
        <v>0</v>
      </c>
      <c r="D18" s="169" t="e">
        <f t="shared" si="1"/>
        <v>#DIV/0!</v>
      </c>
      <c r="E18" s="59">
        <f t="shared" si="0"/>
        <v>0</v>
      </c>
      <c r="F18" s="129"/>
      <c r="G18" s="131"/>
      <c r="I18" s="133"/>
    </row>
    <row r="19" spans="1:10" s="132" customFormat="1" ht="34.5" customHeight="1" x14ac:dyDescent="0.3">
      <c r="A19" s="130" t="s">
        <v>55</v>
      </c>
      <c r="B19" s="211">
        <v>0</v>
      </c>
      <c r="C19" s="209">
        <v>0</v>
      </c>
      <c r="D19" s="169" t="e">
        <f t="shared" si="1"/>
        <v>#DIV/0!</v>
      </c>
      <c r="E19" s="59">
        <f t="shared" si="0"/>
        <v>0</v>
      </c>
      <c r="F19" s="129"/>
      <c r="G19" s="131"/>
    </row>
    <row r="20" spans="1:10" s="132" customFormat="1" ht="37.5" customHeight="1" x14ac:dyDescent="0.3">
      <c r="A20" s="130" t="s">
        <v>56</v>
      </c>
      <c r="B20" s="211">
        <v>41</v>
      </c>
      <c r="C20" s="209">
        <v>1</v>
      </c>
      <c r="D20" s="167">
        <f t="shared" si="1"/>
        <v>2.4</v>
      </c>
      <c r="E20" s="59">
        <f t="shared" si="0"/>
        <v>-40</v>
      </c>
      <c r="F20" s="129"/>
      <c r="G20" s="131"/>
    </row>
    <row r="21" spans="1:10" s="132" customFormat="1" ht="37.5" customHeight="1" x14ac:dyDescent="0.3">
      <c r="A21" s="130" t="s">
        <v>145</v>
      </c>
      <c r="B21" s="211">
        <v>309</v>
      </c>
      <c r="C21" s="209">
        <v>796</v>
      </c>
      <c r="D21" s="167">
        <f t="shared" si="1"/>
        <v>257.60000000000002</v>
      </c>
      <c r="E21" s="59">
        <f t="shared" si="0"/>
        <v>487</v>
      </c>
      <c r="F21" s="129"/>
      <c r="G21" s="131"/>
    </row>
    <row r="22" spans="1:10" s="132" customFormat="1" ht="21" customHeight="1" x14ac:dyDescent="0.3">
      <c r="A22" s="130" t="s">
        <v>57</v>
      </c>
      <c r="B22" s="211">
        <v>56</v>
      </c>
      <c r="C22" s="209">
        <v>3</v>
      </c>
      <c r="D22" s="167">
        <f t="shared" si="1"/>
        <v>5.4</v>
      </c>
      <c r="E22" s="59">
        <f t="shared" si="0"/>
        <v>-53</v>
      </c>
      <c r="F22" s="129"/>
      <c r="G22" s="131"/>
    </row>
    <row r="23" spans="1:10" s="132" customFormat="1" ht="36.75" customHeight="1" x14ac:dyDescent="0.3">
      <c r="A23" s="130" t="s">
        <v>58</v>
      </c>
      <c r="B23" s="211">
        <v>488</v>
      </c>
      <c r="C23" s="209">
        <v>247</v>
      </c>
      <c r="D23" s="167">
        <f t="shared" si="1"/>
        <v>50.6</v>
      </c>
      <c r="E23" s="59">
        <f t="shared" si="0"/>
        <v>-241</v>
      </c>
      <c r="F23" s="129"/>
      <c r="G23" s="131"/>
    </row>
    <row r="24" spans="1:10" s="132" customFormat="1" ht="37.5" customHeight="1" x14ac:dyDescent="0.3">
      <c r="A24" s="130" t="s">
        <v>59</v>
      </c>
      <c r="B24" s="211">
        <v>23</v>
      </c>
      <c r="C24" s="209">
        <v>0</v>
      </c>
      <c r="D24" s="167">
        <f t="shared" si="1"/>
        <v>0</v>
      </c>
      <c r="E24" s="59">
        <f t="shared" si="0"/>
        <v>-23</v>
      </c>
      <c r="F24" s="129"/>
      <c r="G24" s="131"/>
    </row>
    <row r="25" spans="1:10" s="132" customFormat="1" ht="21" customHeight="1" x14ac:dyDescent="0.3">
      <c r="A25" s="130" t="s">
        <v>60</v>
      </c>
      <c r="B25" s="211">
        <v>0</v>
      </c>
      <c r="C25" s="209">
        <v>0</v>
      </c>
      <c r="D25" s="169" t="e">
        <f t="shared" si="1"/>
        <v>#DIV/0!</v>
      </c>
      <c r="E25" s="59">
        <f t="shared" si="0"/>
        <v>0</v>
      </c>
      <c r="F25" s="129"/>
      <c r="G25" s="131"/>
    </row>
    <row r="26" spans="1:10" x14ac:dyDescent="0.25">
      <c r="A26" s="88"/>
      <c r="B26" s="41"/>
      <c r="C26" s="41"/>
      <c r="D26" s="42"/>
      <c r="E26" s="42"/>
    </row>
    <row r="27" spans="1:10" x14ac:dyDescent="0.25">
      <c r="A27" s="88"/>
      <c r="B27" s="42"/>
      <c r="C27" s="42"/>
      <c r="D27" s="42"/>
      <c r="E27" s="42"/>
    </row>
  </sheetData>
  <sortState ref="I7:J17">
    <sortCondition ref="J7:J17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19685039370078741" right="0" top="0.51181102362204722" bottom="0.39370078740157483" header="0" footer="0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zoomScale="75" zoomScaleNormal="75" zoomScaleSheetLayoutView="75" workbookViewId="0">
      <selection activeCell="D13" sqref="D13"/>
    </sheetView>
  </sheetViews>
  <sheetFormatPr defaultColWidth="8.85546875" defaultRowHeight="12.75" x14ac:dyDescent="0.2"/>
  <cols>
    <col min="1" max="1" width="52.85546875" style="43" customWidth="1"/>
    <col min="2" max="2" width="20.7109375" style="43" customWidth="1"/>
    <col min="3" max="3" width="20.5703125" style="43" customWidth="1"/>
    <col min="4" max="4" width="19.5703125" style="43" customWidth="1"/>
    <col min="5" max="5" width="18.5703125" style="43" customWidth="1"/>
    <col min="6" max="6" width="8.85546875" style="43"/>
    <col min="7" max="7" width="10.85546875" style="43" bestFit="1" customWidth="1"/>
    <col min="8" max="8" width="32.7109375" style="43" customWidth="1"/>
    <col min="9" max="11" width="8.85546875" style="43"/>
    <col min="12" max="12" width="22.7109375" style="43" customWidth="1"/>
    <col min="13" max="16384" width="8.85546875" style="43"/>
  </cols>
  <sheetData>
    <row r="1" spans="1:18" s="60" customFormat="1" ht="26.25" customHeight="1" x14ac:dyDescent="0.3">
      <c r="A1" s="238" t="s">
        <v>91</v>
      </c>
      <c r="B1" s="238"/>
      <c r="C1" s="238"/>
      <c r="D1" s="238"/>
      <c r="E1" s="238"/>
    </row>
    <row r="2" spans="1:18" s="60" customFormat="1" ht="24" customHeight="1" x14ac:dyDescent="0.3">
      <c r="A2" s="239" t="s">
        <v>61</v>
      </c>
      <c r="B2" s="239"/>
      <c r="C2" s="239"/>
      <c r="D2" s="239"/>
      <c r="E2" s="239"/>
    </row>
    <row r="3" spans="1:18" s="60" customFormat="1" ht="17.25" customHeight="1" x14ac:dyDescent="0.35">
      <c r="A3" s="44"/>
      <c r="B3" s="44"/>
      <c r="C3" s="44"/>
      <c r="D3" s="44"/>
      <c r="E3" s="44"/>
    </row>
    <row r="4" spans="1:18" s="132" customFormat="1" ht="25.5" customHeight="1" x14ac:dyDescent="0.3">
      <c r="A4" s="240"/>
      <c r="B4" s="229" t="s">
        <v>156</v>
      </c>
      <c r="C4" s="229" t="s">
        <v>157</v>
      </c>
      <c r="D4" s="241" t="s">
        <v>83</v>
      </c>
      <c r="E4" s="241"/>
    </row>
    <row r="5" spans="1:18" s="132" customFormat="1" ht="37.5" customHeight="1" x14ac:dyDescent="0.3">
      <c r="A5" s="240"/>
      <c r="B5" s="229"/>
      <c r="C5" s="229"/>
      <c r="D5" s="56" t="s">
        <v>2</v>
      </c>
      <c r="E5" s="56" t="s">
        <v>85</v>
      </c>
    </row>
    <row r="6" spans="1:18" s="129" customFormat="1" ht="24.75" customHeight="1" x14ac:dyDescent="0.25">
      <c r="A6" s="62" t="s">
        <v>42</v>
      </c>
      <c r="B6" s="161">
        <f>SUM(B7:B15)</f>
        <v>1357</v>
      </c>
      <c r="C6" s="161">
        <f>SUM(C7:C15)</f>
        <v>1124</v>
      </c>
      <c r="D6" s="63">
        <f>ROUND(C6/B6*100,1)</f>
        <v>82.8</v>
      </c>
      <c r="E6" s="45">
        <f>C6-B6</f>
        <v>-233</v>
      </c>
      <c r="G6" s="137"/>
    </row>
    <row r="7" spans="1:18" s="132" customFormat="1" ht="39.75" customHeight="1" x14ac:dyDescent="0.3">
      <c r="A7" s="64" t="s">
        <v>62</v>
      </c>
      <c r="B7" s="162">
        <v>118</v>
      </c>
      <c r="C7" s="162">
        <v>350</v>
      </c>
      <c r="D7" s="65">
        <f t="shared" ref="D7:D15" si="0">ROUND(C7/B7*100,1)</f>
        <v>296.60000000000002</v>
      </c>
      <c r="E7" s="98">
        <f t="shared" ref="E7:E15" si="1">C7-B7</f>
        <v>232</v>
      </c>
      <c r="F7" s="138"/>
      <c r="G7" s="137"/>
      <c r="H7" s="138"/>
      <c r="K7" s="138"/>
    </row>
    <row r="8" spans="1:18" s="132" customFormat="1" ht="22.5" customHeight="1" x14ac:dyDescent="0.3">
      <c r="A8" s="64" t="s">
        <v>63</v>
      </c>
      <c r="B8" s="162">
        <v>278</v>
      </c>
      <c r="C8" s="162">
        <v>488</v>
      </c>
      <c r="D8" s="65">
        <f t="shared" si="0"/>
        <v>175.5</v>
      </c>
      <c r="E8" s="98">
        <f t="shared" si="1"/>
        <v>210</v>
      </c>
      <c r="F8" s="138"/>
      <c r="G8" s="137"/>
      <c r="H8" s="138"/>
      <c r="K8" s="138"/>
    </row>
    <row r="9" spans="1:18" s="129" customFormat="1" ht="17.25" customHeight="1" x14ac:dyDescent="0.3">
      <c r="A9" s="64" t="s">
        <v>64</v>
      </c>
      <c r="B9" s="162">
        <v>245</v>
      </c>
      <c r="C9" s="162">
        <v>103</v>
      </c>
      <c r="D9" s="65">
        <f t="shared" si="0"/>
        <v>42</v>
      </c>
      <c r="E9" s="98">
        <f t="shared" si="1"/>
        <v>-142</v>
      </c>
      <c r="F9" s="138"/>
      <c r="G9" s="137"/>
      <c r="H9" s="138"/>
      <c r="I9" s="132"/>
      <c r="K9" s="138"/>
      <c r="L9" s="132"/>
      <c r="M9" s="132"/>
    </row>
    <row r="10" spans="1:18" s="132" customFormat="1" ht="21.75" customHeight="1" x14ac:dyDescent="0.3">
      <c r="A10" s="64" t="s">
        <v>65</v>
      </c>
      <c r="B10" s="162">
        <v>35</v>
      </c>
      <c r="C10" s="162">
        <v>23</v>
      </c>
      <c r="D10" s="65">
        <f t="shared" si="0"/>
        <v>65.7</v>
      </c>
      <c r="E10" s="98">
        <f t="shared" si="1"/>
        <v>-12</v>
      </c>
      <c r="F10" s="138"/>
      <c r="G10" s="137"/>
      <c r="H10" s="138"/>
      <c r="K10" s="138"/>
    </row>
    <row r="11" spans="1:18" s="132" customFormat="1" ht="23.25" customHeight="1" x14ac:dyDescent="0.3">
      <c r="A11" s="64" t="s">
        <v>66</v>
      </c>
      <c r="B11" s="162">
        <v>311</v>
      </c>
      <c r="C11" s="162">
        <v>80</v>
      </c>
      <c r="D11" s="65">
        <f t="shared" si="0"/>
        <v>25.7</v>
      </c>
      <c r="E11" s="98">
        <f t="shared" si="1"/>
        <v>-231</v>
      </c>
      <c r="F11" s="138"/>
      <c r="G11" s="137"/>
      <c r="H11" s="138"/>
      <c r="K11" s="138"/>
    </row>
    <row r="12" spans="1:18" s="132" customFormat="1" ht="59.25" customHeight="1" x14ac:dyDescent="0.3">
      <c r="A12" s="64" t="s">
        <v>67</v>
      </c>
      <c r="B12" s="162">
        <v>0</v>
      </c>
      <c r="C12" s="162">
        <v>1</v>
      </c>
      <c r="D12" s="46">
        <v>0</v>
      </c>
      <c r="E12" s="98">
        <f t="shared" si="1"/>
        <v>1</v>
      </c>
      <c r="F12" s="138"/>
      <c r="G12" s="137"/>
      <c r="H12" s="138"/>
      <c r="K12" s="138"/>
    </row>
    <row r="13" spans="1:18" s="132" customFormat="1" ht="19.5" customHeight="1" x14ac:dyDescent="0.3">
      <c r="A13" s="64" t="s">
        <v>68</v>
      </c>
      <c r="B13" s="162">
        <v>32</v>
      </c>
      <c r="C13" s="162">
        <v>7</v>
      </c>
      <c r="D13" s="65">
        <f t="shared" si="0"/>
        <v>21.9</v>
      </c>
      <c r="E13" s="98">
        <f t="shared" si="1"/>
        <v>-25</v>
      </c>
      <c r="F13" s="138"/>
      <c r="G13" s="137"/>
      <c r="H13" s="138"/>
      <c r="K13" s="138"/>
      <c r="R13" s="131"/>
    </row>
    <row r="14" spans="1:18" s="132" customFormat="1" ht="75" customHeight="1" x14ac:dyDescent="0.3">
      <c r="A14" s="64" t="s">
        <v>69</v>
      </c>
      <c r="B14" s="162">
        <v>245</v>
      </c>
      <c r="C14" s="162">
        <v>34</v>
      </c>
      <c r="D14" s="65">
        <f t="shared" si="0"/>
        <v>13.9</v>
      </c>
      <c r="E14" s="98">
        <f t="shared" si="1"/>
        <v>-211</v>
      </c>
      <c r="F14" s="138"/>
      <c r="G14" s="137"/>
      <c r="H14" s="138"/>
      <c r="K14" s="138"/>
      <c r="R14" s="131"/>
    </row>
    <row r="15" spans="1:18" s="132" customFormat="1" ht="26.25" customHeight="1" x14ac:dyDescent="0.3">
      <c r="A15" s="64" t="s">
        <v>70</v>
      </c>
      <c r="B15" s="162">
        <v>93</v>
      </c>
      <c r="C15" s="162">
        <v>38</v>
      </c>
      <c r="D15" s="65">
        <f t="shared" si="0"/>
        <v>40.9</v>
      </c>
      <c r="E15" s="98">
        <f t="shared" si="1"/>
        <v>-55</v>
      </c>
      <c r="F15" s="138"/>
      <c r="G15" s="137"/>
      <c r="H15" s="138"/>
      <c r="K15" s="138"/>
      <c r="L15" s="129"/>
      <c r="M15" s="129"/>
      <c r="R15" s="131"/>
    </row>
    <row r="16" spans="1:18" x14ac:dyDescent="0.2">
      <c r="A16" s="42"/>
      <c r="B16" s="41"/>
      <c r="C16" s="41"/>
      <c r="D16" s="42"/>
      <c r="E16" s="42"/>
      <c r="R16" s="66"/>
    </row>
    <row r="17" spans="1:18" x14ac:dyDescent="0.2">
      <c r="A17" s="42"/>
      <c r="B17" s="41"/>
      <c r="C17" s="41"/>
      <c r="D17" s="41"/>
      <c r="E17" s="41"/>
      <c r="R17" s="66"/>
    </row>
    <row r="18" spans="1:18" x14ac:dyDescent="0.2">
      <c r="R18" s="66"/>
    </row>
    <row r="19" spans="1:18" x14ac:dyDescent="0.2">
      <c r="R19" s="66"/>
    </row>
    <row r="20" spans="1:18" x14ac:dyDescent="0.2">
      <c r="R20" s="66"/>
    </row>
    <row r="21" spans="1:18" x14ac:dyDescent="0.2">
      <c r="R21" s="66"/>
    </row>
  </sheetData>
  <sortState ref="L7:M15">
    <sortCondition ref="M7:M15"/>
  </sortState>
  <mergeCells count="6">
    <mergeCell ref="A1:E1"/>
    <mergeCell ref="A2:E2"/>
    <mergeCell ref="A4:A5"/>
    <mergeCell ref="B4:B5"/>
    <mergeCell ref="C4:C5"/>
    <mergeCell ref="D4:E4"/>
  </mergeCells>
  <printOptions horizontalCentered="1"/>
  <pageMargins left="0.39370078740157483" right="0" top="0.51181102362204722" bottom="0" header="0" footer="0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zoomScale="80" zoomScaleNormal="80" zoomScaleSheetLayoutView="70" workbookViewId="0">
      <selection activeCell="A32" sqref="A32:E32"/>
    </sheetView>
  </sheetViews>
  <sheetFormatPr defaultRowHeight="12.75" x14ac:dyDescent="0.2"/>
  <cols>
    <col min="1" max="1" width="71.7109375" style="26" customWidth="1"/>
    <col min="2" max="2" width="21.42578125" style="68" customWidth="1"/>
    <col min="3" max="3" width="21" style="68" customWidth="1"/>
    <col min="4" max="4" width="10.7109375" style="26" customWidth="1"/>
    <col min="5" max="5" width="11.7109375" style="26" customWidth="1"/>
    <col min="6" max="7" width="0" style="26" hidden="1" customWidth="1"/>
    <col min="8" max="16384" width="9.140625" style="26"/>
  </cols>
  <sheetData>
    <row r="1" spans="1:10" s="67" customFormat="1" ht="33" customHeight="1" x14ac:dyDescent="0.45">
      <c r="A1" s="258" t="s">
        <v>171</v>
      </c>
      <c r="B1" s="258"/>
      <c r="C1" s="258"/>
      <c r="D1" s="258"/>
      <c r="E1" s="258"/>
      <c r="F1" s="68"/>
      <c r="G1" s="256"/>
      <c r="H1" s="256"/>
      <c r="I1" s="256"/>
      <c r="J1" s="256"/>
    </row>
    <row r="2" spans="1:10" s="67" customFormat="1" ht="20.25" customHeight="1" x14ac:dyDescent="0.2">
      <c r="A2" s="253" t="s">
        <v>0</v>
      </c>
      <c r="B2" s="229" t="s">
        <v>156</v>
      </c>
      <c r="C2" s="229" t="s">
        <v>157</v>
      </c>
      <c r="D2" s="257" t="s">
        <v>1</v>
      </c>
      <c r="E2" s="257"/>
      <c r="F2" s="68"/>
      <c r="G2" s="68"/>
      <c r="H2" s="68"/>
      <c r="I2" s="68"/>
      <c r="J2" s="68"/>
    </row>
    <row r="3" spans="1:10" s="67" customFormat="1" ht="42" customHeight="1" x14ac:dyDescent="0.2">
      <c r="A3" s="253"/>
      <c r="B3" s="229"/>
      <c r="C3" s="229"/>
      <c r="D3" s="128" t="s">
        <v>2</v>
      </c>
      <c r="E3" s="80" t="s">
        <v>104</v>
      </c>
      <c r="F3" s="68"/>
      <c r="G3" s="68"/>
      <c r="H3" s="68"/>
      <c r="I3" s="68"/>
      <c r="J3" s="68"/>
    </row>
    <row r="4" spans="1:10" s="67" customFormat="1" ht="24.75" customHeight="1" x14ac:dyDescent="0.2">
      <c r="A4" s="102" t="s">
        <v>105</v>
      </c>
      <c r="B4" s="183">
        <f>'7'!B9</f>
        <v>13734</v>
      </c>
      <c r="C4" s="183">
        <f>'7'!C9</f>
        <v>13848</v>
      </c>
      <c r="D4" s="103">
        <f>ROUND(C4/B4*100,1)</f>
        <v>100.8</v>
      </c>
      <c r="E4" s="104">
        <f>C4-B4</f>
        <v>114</v>
      </c>
      <c r="F4" s="68"/>
      <c r="G4" s="68"/>
      <c r="H4" s="68"/>
      <c r="I4" s="68"/>
      <c r="J4" s="68"/>
    </row>
    <row r="5" spans="1:10" s="67" customFormat="1" ht="24.75" customHeight="1" x14ac:dyDescent="0.2">
      <c r="A5" s="120" t="s">
        <v>92</v>
      </c>
      <c r="B5" s="192">
        <f>'7'!F9</f>
        <v>4521</v>
      </c>
      <c r="C5" s="192">
        <f>'7'!G9</f>
        <v>4246</v>
      </c>
      <c r="D5" s="121">
        <f>ROUND(C5/B5*100,1)</f>
        <v>93.9</v>
      </c>
      <c r="E5" s="122">
        <f>C5-B5</f>
        <v>-275</v>
      </c>
      <c r="F5" s="68"/>
      <c r="G5" s="68"/>
      <c r="H5" s="68"/>
      <c r="I5" s="68"/>
      <c r="J5" s="68"/>
    </row>
    <row r="6" spans="1:10" s="67" customFormat="1" ht="39.75" customHeight="1" x14ac:dyDescent="0.2">
      <c r="A6" s="105" t="s">
        <v>106</v>
      </c>
      <c r="B6" s="106">
        <f>'7'!J9</f>
        <v>5294</v>
      </c>
      <c r="C6" s="106">
        <f>'7'!K9</f>
        <v>5825</v>
      </c>
      <c r="D6" s="107">
        <f>ROUND(C6/B6*100,1)</f>
        <v>110</v>
      </c>
      <c r="E6" s="101">
        <f>C6-B6</f>
        <v>531</v>
      </c>
      <c r="F6" s="76">
        <f>B6-B7</f>
        <v>1601</v>
      </c>
      <c r="G6" s="76">
        <f>C6-C7</f>
        <v>1941</v>
      </c>
      <c r="H6" s="68"/>
      <c r="I6" s="68"/>
      <c r="J6" s="68"/>
    </row>
    <row r="7" spans="1:10" s="67" customFormat="1" ht="28.5" customHeight="1" x14ac:dyDescent="0.2">
      <c r="A7" s="108" t="s">
        <v>107</v>
      </c>
      <c r="B7" s="195">
        <f>'7'!N9</f>
        <v>3693</v>
      </c>
      <c r="C7" s="195">
        <f>'7'!O9</f>
        <v>3884</v>
      </c>
      <c r="D7" s="107">
        <f>ROUND(C7/B7*100,1)</f>
        <v>105.2</v>
      </c>
      <c r="E7" s="101">
        <f>C7-B7</f>
        <v>191</v>
      </c>
      <c r="F7" s="77"/>
      <c r="G7" s="78"/>
      <c r="H7" s="68"/>
      <c r="I7" s="68"/>
      <c r="J7" s="68"/>
    </row>
    <row r="8" spans="1:10" s="68" customFormat="1" ht="39.75" customHeight="1" x14ac:dyDescent="0.2">
      <c r="A8" s="108" t="s">
        <v>93</v>
      </c>
      <c r="B8" s="197">
        <f>B7/'6'!B6*100</f>
        <v>69.75821684926332</v>
      </c>
      <c r="C8" s="197">
        <f>C7/'6'!C6*100</f>
        <v>66.678111587982841</v>
      </c>
      <c r="D8" s="245" t="s">
        <v>165</v>
      </c>
      <c r="E8" s="246"/>
      <c r="F8" s="77"/>
      <c r="G8" s="78"/>
      <c r="I8" s="206"/>
    </row>
    <row r="9" spans="1:10" s="67" customFormat="1" ht="42" customHeight="1" x14ac:dyDescent="0.2">
      <c r="A9" s="125" t="s">
        <v>94</v>
      </c>
      <c r="B9" s="199">
        <v>1463</v>
      </c>
      <c r="C9" s="199">
        <v>1784</v>
      </c>
      <c r="D9" s="126">
        <f>ROUND(C9/B9*100,1)</f>
        <v>121.9</v>
      </c>
      <c r="E9" s="127">
        <f>C9-B9</f>
        <v>321</v>
      </c>
      <c r="F9" s="68"/>
      <c r="G9" s="68"/>
      <c r="H9" s="68"/>
      <c r="I9" s="68"/>
      <c r="J9" s="68"/>
    </row>
    <row r="10" spans="1:10" s="67" customFormat="1" ht="43.5" customHeight="1" x14ac:dyDescent="0.2">
      <c r="A10" s="124" t="s">
        <v>95</v>
      </c>
      <c r="B10" s="183">
        <v>8</v>
      </c>
      <c r="C10" s="183">
        <v>11</v>
      </c>
      <c r="D10" s="107">
        <f>ROUND(C10/B10*100,1)</f>
        <v>137.5</v>
      </c>
      <c r="E10" s="101">
        <f>C10-B10</f>
        <v>3</v>
      </c>
      <c r="F10" s="68"/>
      <c r="G10" s="68"/>
      <c r="H10" s="68"/>
      <c r="I10" s="68"/>
      <c r="J10" s="68"/>
    </row>
    <row r="11" spans="1:10" s="67" customFormat="1" ht="43.5" customHeight="1" x14ac:dyDescent="0.2">
      <c r="A11" s="99" t="s">
        <v>108</v>
      </c>
      <c r="B11" s="198">
        <v>121</v>
      </c>
      <c r="C11" s="198">
        <v>158</v>
      </c>
      <c r="D11" s="100">
        <f>ROUND(C11/B11*100,1)</f>
        <v>130.6</v>
      </c>
      <c r="E11" s="109">
        <f>C11-B11</f>
        <v>37</v>
      </c>
      <c r="F11" s="68"/>
      <c r="G11" s="68"/>
      <c r="H11" s="68"/>
      <c r="I11" s="68"/>
      <c r="J11" s="68"/>
    </row>
    <row r="12" spans="1:10" s="67" customFormat="1" ht="29.25" customHeight="1" x14ac:dyDescent="0.2">
      <c r="A12" s="99" t="s">
        <v>109</v>
      </c>
      <c r="B12" s="198">
        <f>'7'!U9</f>
        <v>380</v>
      </c>
      <c r="C12" s="198">
        <f>'7'!V9</f>
        <v>1231</v>
      </c>
      <c r="D12" s="100">
        <f t="shared" ref="D12:D20" si="0">ROUND(C12/B12*100,1)</f>
        <v>323.89999999999998</v>
      </c>
      <c r="E12" s="109">
        <f>C12-B12</f>
        <v>851</v>
      </c>
      <c r="F12" s="68"/>
      <c r="G12" s="68"/>
      <c r="H12" s="68"/>
      <c r="I12" s="68"/>
      <c r="J12" s="68"/>
    </row>
    <row r="13" spans="1:10" s="67" customFormat="1" ht="24.75" customHeight="1" x14ac:dyDescent="0.2">
      <c r="A13" s="105" t="s">
        <v>110</v>
      </c>
      <c r="B13" s="106">
        <v>7</v>
      </c>
      <c r="C13" s="106">
        <v>396</v>
      </c>
      <c r="D13" s="100">
        <f t="shared" si="0"/>
        <v>5657.1</v>
      </c>
      <c r="E13" s="101">
        <f>C13-B13</f>
        <v>389</v>
      </c>
      <c r="F13" s="68"/>
      <c r="G13" s="68"/>
      <c r="H13" s="68"/>
      <c r="I13" s="68"/>
      <c r="J13" s="68"/>
    </row>
    <row r="14" spans="1:10" s="68" customFormat="1" ht="34.5" customHeight="1" x14ac:dyDescent="0.2">
      <c r="A14" s="99" t="s">
        <v>96</v>
      </c>
      <c r="B14" s="198">
        <v>9</v>
      </c>
      <c r="C14" s="198">
        <v>31</v>
      </c>
      <c r="D14" s="100">
        <f t="shared" si="0"/>
        <v>344.4</v>
      </c>
      <c r="E14" s="101">
        <f t="shared" ref="E14:E20" si="1">C14-B14</f>
        <v>22</v>
      </c>
    </row>
    <row r="15" spans="1:10" s="67" customFormat="1" ht="47.25" customHeight="1" x14ac:dyDescent="0.2">
      <c r="A15" s="110" t="s">
        <v>111</v>
      </c>
      <c r="B15" s="200">
        <f>'7'!AK9</f>
        <v>653</v>
      </c>
      <c r="C15" s="200">
        <f>'7'!AL9</f>
        <v>1126</v>
      </c>
      <c r="D15" s="100">
        <f t="shared" si="0"/>
        <v>172.4</v>
      </c>
      <c r="E15" s="101">
        <f t="shared" si="1"/>
        <v>473</v>
      </c>
      <c r="F15" s="68"/>
      <c r="G15" s="68"/>
      <c r="H15" s="68"/>
      <c r="I15" s="68"/>
      <c r="J15" s="68"/>
    </row>
    <row r="16" spans="1:10" s="68" customFormat="1" ht="40.5" customHeight="1" x14ac:dyDescent="0.2">
      <c r="A16" s="99" t="s">
        <v>112</v>
      </c>
      <c r="B16" s="198">
        <f>'7'!Y9</f>
        <v>26733</v>
      </c>
      <c r="C16" s="198">
        <f>'7'!Z9</f>
        <v>29592</v>
      </c>
      <c r="D16" s="100">
        <f t="shared" si="0"/>
        <v>110.7</v>
      </c>
      <c r="E16" s="101">
        <f t="shared" si="1"/>
        <v>2859</v>
      </c>
    </row>
    <row r="17" spans="1:10" s="67" customFormat="1" ht="25.5" customHeight="1" x14ac:dyDescent="0.2">
      <c r="A17" s="99" t="s">
        <v>113</v>
      </c>
      <c r="B17" s="198">
        <v>12132</v>
      </c>
      <c r="C17" s="198">
        <v>12404</v>
      </c>
      <c r="D17" s="100">
        <f t="shared" si="0"/>
        <v>102.2</v>
      </c>
      <c r="E17" s="101">
        <f t="shared" si="1"/>
        <v>272</v>
      </c>
      <c r="F17" s="68"/>
      <c r="G17" s="68"/>
      <c r="H17" s="68"/>
      <c r="I17" s="68"/>
      <c r="J17" s="68"/>
    </row>
    <row r="18" spans="1:10" s="67" customFormat="1" ht="37.5" customHeight="1" x14ac:dyDescent="0.2">
      <c r="A18" s="99" t="s">
        <v>114</v>
      </c>
      <c r="B18" s="198">
        <f>'7'!AO9</f>
        <v>3301</v>
      </c>
      <c r="C18" s="198">
        <f>'7'!AP9</f>
        <v>2974</v>
      </c>
      <c r="D18" s="100">
        <f t="shared" si="0"/>
        <v>90.1</v>
      </c>
      <c r="E18" s="101">
        <f t="shared" si="1"/>
        <v>-327</v>
      </c>
      <c r="F18" s="79"/>
      <c r="G18" s="68"/>
      <c r="H18" s="68"/>
      <c r="I18" s="68"/>
      <c r="J18" s="68"/>
    </row>
    <row r="19" spans="1:10" s="67" customFormat="1" ht="28.5" customHeight="1" x14ac:dyDescent="0.2">
      <c r="A19" s="110" t="s">
        <v>115</v>
      </c>
      <c r="B19" s="183">
        <f>'7'!AS9</f>
        <v>13006</v>
      </c>
      <c r="C19" s="183">
        <f>'7'!AT9</f>
        <v>12515</v>
      </c>
      <c r="D19" s="100">
        <f t="shared" si="0"/>
        <v>96.2</v>
      </c>
      <c r="E19" s="101">
        <f t="shared" si="1"/>
        <v>-491</v>
      </c>
      <c r="F19" s="79"/>
      <c r="G19" s="68"/>
      <c r="H19" s="68"/>
      <c r="I19" s="68"/>
      <c r="J19" s="68"/>
    </row>
    <row r="20" spans="1:10" s="67" customFormat="1" ht="24" customHeight="1" x14ac:dyDescent="0.2">
      <c r="A20" s="111" t="s">
        <v>97</v>
      </c>
      <c r="B20" s="207">
        <v>11966</v>
      </c>
      <c r="C20" s="207">
        <v>11303</v>
      </c>
      <c r="D20" s="112">
        <f t="shared" si="0"/>
        <v>94.5</v>
      </c>
      <c r="E20" s="113">
        <f t="shared" si="1"/>
        <v>-663</v>
      </c>
      <c r="F20" s="79"/>
      <c r="G20" s="68"/>
      <c r="H20" s="68"/>
      <c r="I20" s="68"/>
      <c r="J20" s="68"/>
    </row>
    <row r="21" spans="1:10" s="67" customFormat="1" ht="9" customHeight="1" x14ac:dyDescent="0.2">
      <c r="A21" s="247" t="s">
        <v>98</v>
      </c>
      <c r="B21" s="248"/>
      <c r="C21" s="248"/>
      <c r="D21" s="248"/>
      <c r="E21" s="249"/>
      <c r="F21" s="68"/>
      <c r="G21" s="68"/>
      <c r="H21" s="68"/>
      <c r="I21" s="68"/>
      <c r="J21" s="68"/>
    </row>
    <row r="22" spans="1:10" s="67" customFormat="1" ht="12" customHeight="1" x14ac:dyDescent="0.2">
      <c r="A22" s="250"/>
      <c r="B22" s="251"/>
      <c r="C22" s="251"/>
      <c r="D22" s="251"/>
      <c r="E22" s="252"/>
      <c r="F22" s="68"/>
      <c r="G22" s="68"/>
      <c r="H22" s="68"/>
      <c r="I22" s="68"/>
      <c r="J22" s="68"/>
    </row>
    <row r="23" spans="1:10" s="67" customFormat="1" ht="15.75" customHeight="1" x14ac:dyDescent="0.2">
      <c r="A23" s="253" t="s">
        <v>0</v>
      </c>
      <c r="B23" s="253" t="s">
        <v>158</v>
      </c>
      <c r="C23" s="253" t="s">
        <v>159</v>
      </c>
      <c r="D23" s="254" t="s">
        <v>1</v>
      </c>
      <c r="E23" s="255"/>
      <c r="F23" s="68"/>
      <c r="G23" s="68"/>
      <c r="H23" s="68"/>
      <c r="I23" s="68"/>
      <c r="J23" s="68"/>
    </row>
    <row r="24" spans="1:10" s="67" customFormat="1" ht="39.75" customHeight="1" x14ac:dyDescent="0.2">
      <c r="A24" s="253"/>
      <c r="B24" s="253"/>
      <c r="C24" s="253"/>
      <c r="D24" s="114" t="s">
        <v>2</v>
      </c>
      <c r="E24" s="97" t="s">
        <v>116</v>
      </c>
      <c r="F24" s="68"/>
      <c r="G24" s="68"/>
      <c r="H24" s="68"/>
      <c r="I24" s="68"/>
      <c r="J24" s="68"/>
    </row>
    <row r="25" spans="1:10" s="67" customFormat="1" ht="24" customHeight="1" x14ac:dyDescent="0.2">
      <c r="A25" s="105" t="s">
        <v>117</v>
      </c>
      <c r="B25" s="106">
        <f>'7'!AW9</f>
        <v>9839</v>
      </c>
      <c r="C25" s="106">
        <f>'7'!AX9</f>
        <v>9859</v>
      </c>
      <c r="D25" s="107">
        <f t="shared" ref="D25:D30" si="2">ROUND(C25/B25*100,1)</f>
        <v>100.2</v>
      </c>
      <c r="E25" s="115">
        <f t="shared" ref="E25:E30" si="3">C25-B25</f>
        <v>20</v>
      </c>
      <c r="F25" s="68"/>
      <c r="G25" s="68"/>
      <c r="H25" s="68"/>
      <c r="I25" s="68"/>
      <c r="J25" s="68"/>
    </row>
    <row r="26" spans="1:10" s="67" customFormat="1" ht="24" customHeight="1" x14ac:dyDescent="0.2">
      <c r="A26" s="105" t="s">
        <v>118</v>
      </c>
      <c r="B26" s="106">
        <f>'7'!BA9</f>
        <v>8590</v>
      </c>
      <c r="C26" s="106">
        <f>'7'!BB9</f>
        <v>8598</v>
      </c>
      <c r="D26" s="107">
        <f t="shared" si="2"/>
        <v>100.1</v>
      </c>
      <c r="E26" s="101">
        <f t="shared" si="3"/>
        <v>8</v>
      </c>
      <c r="F26" s="68"/>
      <c r="G26" s="68"/>
      <c r="H26" s="68"/>
      <c r="I26" s="68"/>
      <c r="J26" s="68"/>
    </row>
    <row r="27" spans="1:10" s="68" customFormat="1" ht="37.5" customHeight="1" x14ac:dyDescent="0.2">
      <c r="A27" s="105" t="s">
        <v>169</v>
      </c>
      <c r="B27" s="106">
        <f>'7'!BE9</f>
        <v>2348</v>
      </c>
      <c r="C27" s="106">
        <f>'7'!BF9</f>
        <v>3186.1</v>
      </c>
      <c r="D27" s="107">
        <f t="shared" si="2"/>
        <v>135.69999999999999</v>
      </c>
      <c r="E27" s="118">
        <f t="shared" si="3"/>
        <v>838.09999999999991</v>
      </c>
      <c r="F27" s="79"/>
    </row>
    <row r="28" spans="1:10" s="68" customFormat="1" ht="26.25" customHeight="1" x14ac:dyDescent="0.2">
      <c r="A28" s="116" t="s">
        <v>119</v>
      </c>
      <c r="B28" s="205">
        <f>'7'!BH9</f>
        <v>3131</v>
      </c>
      <c r="C28" s="205">
        <f>'7'!BI9</f>
        <v>2672</v>
      </c>
      <c r="D28" s="107">
        <f t="shared" si="2"/>
        <v>85.3</v>
      </c>
      <c r="E28" s="117">
        <f t="shared" si="3"/>
        <v>-459</v>
      </c>
      <c r="J28" s="75"/>
    </row>
    <row r="29" spans="1:10" s="68" customFormat="1" ht="36" customHeight="1" x14ac:dyDescent="0.2">
      <c r="A29" s="116" t="s">
        <v>167</v>
      </c>
      <c r="B29" s="205" t="s">
        <v>168</v>
      </c>
      <c r="C29" s="205">
        <f>'7'!BL9</f>
        <v>528</v>
      </c>
      <c r="D29" s="107" t="s">
        <v>168</v>
      </c>
      <c r="E29" s="117" t="s">
        <v>168</v>
      </c>
      <c r="J29" s="75"/>
    </row>
    <row r="30" spans="1:10" s="68" customFormat="1" ht="27" customHeight="1" x14ac:dyDescent="0.2">
      <c r="A30" s="123" t="s">
        <v>99</v>
      </c>
      <c r="B30" s="205">
        <f>'7'!BM9</f>
        <v>4539</v>
      </c>
      <c r="C30" s="205">
        <f>'7'!BN9</f>
        <v>5481</v>
      </c>
      <c r="D30" s="119">
        <f t="shared" si="2"/>
        <v>120.8</v>
      </c>
      <c r="E30" s="106">
        <f t="shared" si="3"/>
        <v>942</v>
      </c>
      <c r="J30" s="75"/>
    </row>
    <row r="31" spans="1:10" s="67" customFormat="1" ht="27" customHeight="1" x14ac:dyDescent="0.2">
      <c r="A31" s="105" t="s">
        <v>100</v>
      </c>
      <c r="B31" s="106">
        <v>3</v>
      </c>
      <c r="C31" s="106">
        <v>4</v>
      </c>
      <c r="D31" s="242">
        <f>C31-B31</f>
        <v>1</v>
      </c>
      <c r="E31" s="243"/>
      <c r="F31" s="68"/>
      <c r="G31" s="68"/>
      <c r="H31" s="68"/>
      <c r="I31" s="68"/>
      <c r="J31" s="68"/>
    </row>
    <row r="32" spans="1:10" ht="33" customHeight="1" x14ac:dyDescent="0.2">
      <c r="A32" s="244"/>
      <c r="B32" s="244"/>
      <c r="C32" s="244"/>
      <c r="D32" s="244"/>
      <c r="E32" s="244"/>
    </row>
    <row r="33" spans="2:2" ht="18.75" x14ac:dyDescent="0.3">
      <c r="B33" s="147"/>
    </row>
  </sheetData>
  <mergeCells count="14">
    <mergeCell ref="G1:J1"/>
    <mergeCell ref="A2:A3"/>
    <mergeCell ref="B2:B3"/>
    <mergeCell ref="C2:C3"/>
    <mergeCell ref="D2:E2"/>
    <mergeCell ref="A1:E1"/>
    <mergeCell ref="D31:E31"/>
    <mergeCell ref="A32:E32"/>
    <mergeCell ref="D8:E8"/>
    <mergeCell ref="A21:E22"/>
    <mergeCell ref="A23:A24"/>
    <mergeCell ref="B23:B24"/>
    <mergeCell ref="C23:C24"/>
    <mergeCell ref="D23:E23"/>
  </mergeCells>
  <printOptions horizontalCentered="1"/>
  <pageMargins left="0.19685039370078741" right="0" top="0.39370078740157483" bottom="0" header="0" footer="0"/>
  <pageSetup paperSize="9" scale="7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136"/>
  <sheetViews>
    <sheetView tabSelected="1" zoomScaleNormal="100" zoomScaleSheetLayoutView="78" workbookViewId="0">
      <selection sqref="A1:X1"/>
    </sheetView>
  </sheetViews>
  <sheetFormatPr defaultRowHeight="12.75" x14ac:dyDescent="0.2"/>
  <cols>
    <col min="1" max="1" width="24.5703125" style="71" customWidth="1"/>
    <col min="2" max="3" width="8.85546875" style="71" customWidth="1"/>
    <col min="4" max="4" width="6" style="71" customWidth="1"/>
    <col min="5" max="5" width="8.140625" style="71" customWidth="1"/>
    <col min="6" max="6" width="8.85546875" style="71" customWidth="1"/>
    <col min="7" max="7" width="8.28515625" style="71" customWidth="1"/>
    <col min="8" max="8" width="7" style="71" customWidth="1"/>
    <col min="9" max="9" width="8.140625" style="71" customWidth="1"/>
    <col min="10" max="10" width="8.7109375" style="71" customWidth="1"/>
    <col min="11" max="11" width="8.85546875" style="71" customWidth="1"/>
    <col min="12" max="12" width="7.42578125" style="71" customWidth="1"/>
    <col min="13" max="13" width="7" style="71" customWidth="1"/>
    <col min="14" max="14" width="8.28515625" style="71" customWidth="1"/>
    <col min="15" max="15" width="8" style="71" customWidth="1"/>
    <col min="16" max="16" width="7.42578125" style="71" customWidth="1"/>
    <col min="17" max="17" width="6.140625" style="71" customWidth="1"/>
    <col min="18" max="19" width="7" style="71" customWidth="1"/>
    <col min="20" max="20" width="7.140625" style="71" customWidth="1"/>
    <col min="21" max="21" width="7.85546875" style="71" customWidth="1"/>
    <col min="22" max="22" width="7.5703125" style="71" customWidth="1"/>
    <col min="23" max="23" width="10.28515625" style="71" customWidth="1"/>
    <col min="24" max="24" width="7.85546875" style="71" customWidth="1"/>
    <col min="25" max="25" width="10.28515625" style="71" customWidth="1"/>
    <col min="26" max="26" width="10" style="71" customWidth="1"/>
    <col min="27" max="27" width="6.42578125" style="71" customWidth="1"/>
    <col min="28" max="28" width="8.42578125" style="71" customWidth="1"/>
    <col min="29" max="29" width="8.5703125" style="71" customWidth="1"/>
    <col min="30" max="30" width="8.7109375" style="71" customWidth="1"/>
    <col min="31" max="31" width="6.28515625" style="71" customWidth="1"/>
    <col min="32" max="33" width="8.28515625" style="71" customWidth="1"/>
    <col min="34" max="34" width="8.7109375" style="71" customWidth="1"/>
    <col min="35" max="35" width="6.7109375" style="71" customWidth="1"/>
    <col min="36" max="36" width="8.42578125" style="71" customWidth="1"/>
    <col min="37" max="37" width="8" style="71" customWidth="1"/>
    <col min="38" max="38" width="8.42578125" style="71" customWidth="1"/>
    <col min="39" max="39" width="9.140625" style="71" customWidth="1"/>
    <col min="40" max="40" width="6.85546875" style="71" customWidth="1"/>
    <col min="41" max="44" width="7.140625" style="71" customWidth="1"/>
    <col min="45" max="45" width="8.7109375" style="71" customWidth="1"/>
    <col min="46" max="46" width="8.28515625" style="71" customWidth="1"/>
    <col min="47" max="47" width="6.7109375" style="71" customWidth="1"/>
    <col min="48" max="48" width="7.42578125" style="71" customWidth="1"/>
    <col min="49" max="49" width="8.42578125" style="71" customWidth="1"/>
    <col min="50" max="50" width="9" style="71" customWidth="1"/>
    <col min="51" max="51" width="6" style="71" customWidth="1"/>
    <col min="52" max="52" width="8" style="71" customWidth="1"/>
    <col min="53" max="53" width="8.7109375" style="71" customWidth="1"/>
    <col min="54" max="54" width="9" style="71" customWidth="1"/>
    <col min="55" max="55" width="6.42578125" style="71" customWidth="1"/>
    <col min="56" max="56" width="7.85546875" style="71" customWidth="1"/>
    <col min="57" max="59" width="7.140625" style="71" customWidth="1"/>
    <col min="60" max="63" width="9.140625" style="71"/>
    <col min="64" max="64" width="9.140625" style="191"/>
    <col min="65" max="66" width="10.7109375" style="71" customWidth="1"/>
    <col min="67" max="67" width="8.42578125" style="71" customWidth="1"/>
    <col min="68" max="68" width="8.5703125" style="71" customWidth="1"/>
    <col min="69" max="16384" width="9.140625" style="1"/>
  </cols>
  <sheetData>
    <row r="1" spans="1:68" s="71" customFormat="1" ht="21.75" customHeight="1" x14ac:dyDescent="0.35">
      <c r="A1" s="294" t="s">
        <v>146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  <c r="AL1" s="175"/>
      <c r="AM1" s="175"/>
      <c r="AN1" s="175"/>
      <c r="AO1" s="176"/>
      <c r="AP1" s="176"/>
      <c r="AQ1" s="176"/>
      <c r="AR1" s="176"/>
      <c r="AS1" s="176"/>
      <c r="AT1" s="176"/>
      <c r="AU1" s="176"/>
      <c r="AW1" s="177"/>
      <c r="AY1" s="177"/>
      <c r="AZ1" s="177"/>
      <c r="BB1" s="178"/>
      <c r="BG1" s="178"/>
      <c r="BL1" s="191"/>
    </row>
    <row r="2" spans="1:68" s="71" customFormat="1" ht="21.75" customHeight="1" x14ac:dyDescent="0.35">
      <c r="A2" s="295" t="s">
        <v>164</v>
      </c>
      <c r="B2" s="295"/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K2" s="179"/>
      <c r="AL2" s="179"/>
      <c r="AM2" s="179"/>
      <c r="AN2" s="179"/>
      <c r="AO2" s="178"/>
      <c r="AP2" s="180"/>
      <c r="AQ2" s="178" t="s">
        <v>4</v>
      </c>
      <c r="AR2" s="180"/>
      <c r="AS2" s="180"/>
      <c r="AU2" s="180"/>
      <c r="AV2" s="180"/>
      <c r="AW2" s="69"/>
      <c r="AX2" s="69"/>
      <c r="AY2" s="69"/>
      <c r="AZ2" s="69"/>
      <c r="BA2" s="69"/>
      <c r="BB2" s="178"/>
      <c r="BE2" s="178"/>
      <c r="BL2" s="191"/>
    </row>
    <row r="3" spans="1:68" ht="11.25" customHeight="1" x14ac:dyDescent="0.2">
      <c r="A3" s="296" t="s">
        <v>139</v>
      </c>
      <c r="B3" s="267" t="s">
        <v>160</v>
      </c>
      <c r="C3" s="267"/>
      <c r="D3" s="267"/>
      <c r="E3" s="267"/>
      <c r="F3" s="259" t="s">
        <v>86</v>
      </c>
      <c r="G3" s="260"/>
      <c r="H3" s="260"/>
      <c r="I3" s="261"/>
      <c r="J3" s="259" t="s">
        <v>5</v>
      </c>
      <c r="K3" s="260"/>
      <c r="L3" s="260"/>
      <c r="M3" s="261"/>
      <c r="N3" s="259" t="s">
        <v>87</v>
      </c>
      <c r="O3" s="260"/>
      <c r="P3" s="260"/>
      <c r="Q3" s="261"/>
      <c r="R3" s="259" t="s">
        <v>154</v>
      </c>
      <c r="S3" s="260"/>
      <c r="T3" s="261"/>
      <c r="U3" s="259" t="s">
        <v>6</v>
      </c>
      <c r="V3" s="260"/>
      <c r="W3" s="260"/>
      <c r="X3" s="261"/>
      <c r="Y3" s="259" t="s">
        <v>162</v>
      </c>
      <c r="Z3" s="260"/>
      <c r="AA3" s="260"/>
      <c r="AB3" s="261"/>
      <c r="AC3" s="268" t="s">
        <v>88</v>
      </c>
      <c r="AD3" s="269"/>
      <c r="AE3" s="269"/>
      <c r="AF3" s="269"/>
      <c r="AG3" s="269"/>
      <c r="AH3" s="269"/>
      <c r="AI3" s="269"/>
      <c r="AJ3" s="270"/>
      <c r="AK3" s="259" t="s">
        <v>7</v>
      </c>
      <c r="AL3" s="260"/>
      <c r="AM3" s="260"/>
      <c r="AN3" s="261"/>
      <c r="AO3" s="288" t="s">
        <v>8</v>
      </c>
      <c r="AP3" s="288"/>
      <c r="AQ3" s="288"/>
      <c r="AR3" s="288"/>
      <c r="AS3" s="267" t="s">
        <v>9</v>
      </c>
      <c r="AT3" s="267"/>
      <c r="AU3" s="267"/>
      <c r="AV3" s="267"/>
      <c r="AW3" s="259" t="s">
        <v>10</v>
      </c>
      <c r="AX3" s="260"/>
      <c r="AY3" s="260"/>
      <c r="AZ3" s="261"/>
      <c r="BA3" s="267" t="s">
        <v>11</v>
      </c>
      <c r="BB3" s="267"/>
      <c r="BC3" s="267"/>
      <c r="BD3" s="267"/>
      <c r="BE3" s="274" t="s">
        <v>166</v>
      </c>
      <c r="BF3" s="275"/>
      <c r="BG3" s="276"/>
      <c r="BH3" s="259" t="s">
        <v>120</v>
      </c>
      <c r="BI3" s="260"/>
      <c r="BJ3" s="260"/>
      <c r="BK3" s="260"/>
      <c r="BL3" s="261"/>
      <c r="BM3" s="267" t="s">
        <v>121</v>
      </c>
      <c r="BN3" s="267"/>
      <c r="BO3" s="267"/>
      <c r="BP3" s="267"/>
    </row>
    <row r="4" spans="1:68" ht="38.25" customHeight="1" x14ac:dyDescent="0.2">
      <c r="A4" s="297"/>
      <c r="B4" s="267"/>
      <c r="C4" s="267"/>
      <c r="D4" s="267"/>
      <c r="E4" s="267"/>
      <c r="F4" s="285"/>
      <c r="G4" s="286"/>
      <c r="H4" s="286"/>
      <c r="I4" s="287"/>
      <c r="J4" s="285"/>
      <c r="K4" s="286"/>
      <c r="L4" s="286"/>
      <c r="M4" s="287"/>
      <c r="N4" s="285"/>
      <c r="O4" s="286"/>
      <c r="P4" s="286"/>
      <c r="Q4" s="287"/>
      <c r="R4" s="285"/>
      <c r="S4" s="286"/>
      <c r="T4" s="287"/>
      <c r="U4" s="285"/>
      <c r="V4" s="286"/>
      <c r="W4" s="286"/>
      <c r="X4" s="287"/>
      <c r="Y4" s="285"/>
      <c r="Z4" s="286"/>
      <c r="AA4" s="286"/>
      <c r="AB4" s="287"/>
      <c r="AC4" s="270" t="s">
        <v>163</v>
      </c>
      <c r="AD4" s="267"/>
      <c r="AE4" s="267"/>
      <c r="AF4" s="267"/>
      <c r="AG4" s="259" t="s">
        <v>89</v>
      </c>
      <c r="AH4" s="260"/>
      <c r="AI4" s="260"/>
      <c r="AJ4" s="261"/>
      <c r="AK4" s="285"/>
      <c r="AL4" s="286"/>
      <c r="AM4" s="286"/>
      <c r="AN4" s="287"/>
      <c r="AO4" s="288"/>
      <c r="AP4" s="288"/>
      <c r="AQ4" s="288"/>
      <c r="AR4" s="288"/>
      <c r="AS4" s="267"/>
      <c r="AT4" s="267"/>
      <c r="AU4" s="267"/>
      <c r="AV4" s="267"/>
      <c r="AW4" s="285"/>
      <c r="AX4" s="286"/>
      <c r="AY4" s="286"/>
      <c r="AZ4" s="287"/>
      <c r="BA4" s="267"/>
      <c r="BB4" s="267"/>
      <c r="BC4" s="267"/>
      <c r="BD4" s="267"/>
      <c r="BE4" s="277"/>
      <c r="BF4" s="278"/>
      <c r="BG4" s="279"/>
      <c r="BH4" s="262"/>
      <c r="BI4" s="263"/>
      <c r="BJ4" s="263"/>
      <c r="BK4" s="263"/>
      <c r="BL4" s="264"/>
      <c r="BM4" s="267"/>
      <c r="BN4" s="267"/>
      <c r="BO4" s="267"/>
      <c r="BP4" s="267"/>
    </row>
    <row r="5" spans="1:68" ht="33" customHeight="1" x14ac:dyDescent="0.2">
      <c r="A5" s="297"/>
      <c r="B5" s="299"/>
      <c r="C5" s="299"/>
      <c r="D5" s="299"/>
      <c r="E5" s="299"/>
      <c r="F5" s="285"/>
      <c r="G5" s="286"/>
      <c r="H5" s="286"/>
      <c r="I5" s="287"/>
      <c r="J5" s="262"/>
      <c r="K5" s="263"/>
      <c r="L5" s="263"/>
      <c r="M5" s="264"/>
      <c r="N5" s="262"/>
      <c r="O5" s="263"/>
      <c r="P5" s="263"/>
      <c r="Q5" s="264"/>
      <c r="R5" s="262"/>
      <c r="S5" s="263"/>
      <c r="T5" s="264"/>
      <c r="U5" s="262"/>
      <c r="V5" s="263"/>
      <c r="W5" s="263"/>
      <c r="X5" s="264"/>
      <c r="Y5" s="262"/>
      <c r="Z5" s="263"/>
      <c r="AA5" s="263"/>
      <c r="AB5" s="264"/>
      <c r="AC5" s="270"/>
      <c r="AD5" s="267"/>
      <c r="AE5" s="267"/>
      <c r="AF5" s="267"/>
      <c r="AG5" s="262"/>
      <c r="AH5" s="263"/>
      <c r="AI5" s="263"/>
      <c r="AJ5" s="264"/>
      <c r="AK5" s="262"/>
      <c r="AL5" s="263"/>
      <c r="AM5" s="263"/>
      <c r="AN5" s="264"/>
      <c r="AO5" s="288"/>
      <c r="AP5" s="288"/>
      <c r="AQ5" s="288"/>
      <c r="AR5" s="288"/>
      <c r="AS5" s="267"/>
      <c r="AT5" s="267"/>
      <c r="AU5" s="267"/>
      <c r="AV5" s="267"/>
      <c r="AW5" s="262"/>
      <c r="AX5" s="263"/>
      <c r="AY5" s="263"/>
      <c r="AZ5" s="264"/>
      <c r="BA5" s="267"/>
      <c r="BB5" s="267"/>
      <c r="BC5" s="267"/>
      <c r="BD5" s="267"/>
      <c r="BE5" s="280"/>
      <c r="BF5" s="281"/>
      <c r="BG5" s="282"/>
      <c r="BH5" s="268" t="s">
        <v>122</v>
      </c>
      <c r="BI5" s="269"/>
      <c r="BJ5" s="269"/>
      <c r="BK5" s="270"/>
      <c r="BL5" s="213" t="s">
        <v>155</v>
      </c>
      <c r="BM5" s="267"/>
      <c r="BN5" s="267"/>
      <c r="BO5" s="267"/>
      <c r="BP5" s="267"/>
    </row>
    <row r="6" spans="1:68" ht="35.25" customHeight="1" x14ac:dyDescent="0.2">
      <c r="A6" s="297"/>
      <c r="B6" s="266">
        <v>2018</v>
      </c>
      <c r="C6" s="271">
        <v>2019</v>
      </c>
      <c r="D6" s="273" t="s">
        <v>12</v>
      </c>
      <c r="E6" s="273"/>
      <c r="F6" s="266">
        <v>2018</v>
      </c>
      <c r="G6" s="271">
        <v>2019</v>
      </c>
      <c r="H6" s="273" t="s">
        <v>12</v>
      </c>
      <c r="I6" s="273"/>
      <c r="J6" s="266">
        <v>2018</v>
      </c>
      <c r="K6" s="271">
        <v>2019</v>
      </c>
      <c r="L6" s="292" t="s">
        <v>12</v>
      </c>
      <c r="M6" s="293"/>
      <c r="N6" s="266">
        <v>2018</v>
      </c>
      <c r="O6" s="271">
        <v>2019</v>
      </c>
      <c r="P6" s="273" t="s">
        <v>12</v>
      </c>
      <c r="Q6" s="273"/>
      <c r="R6" s="266">
        <v>2018</v>
      </c>
      <c r="S6" s="271">
        <v>2019</v>
      </c>
      <c r="T6" s="290" t="s">
        <v>161</v>
      </c>
      <c r="U6" s="266">
        <v>2018</v>
      </c>
      <c r="V6" s="271">
        <v>2019</v>
      </c>
      <c r="W6" s="289" t="s">
        <v>12</v>
      </c>
      <c r="X6" s="289"/>
      <c r="Y6" s="266">
        <v>2018</v>
      </c>
      <c r="Z6" s="271">
        <v>2019</v>
      </c>
      <c r="AA6" s="273" t="s">
        <v>12</v>
      </c>
      <c r="AB6" s="273"/>
      <c r="AC6" s="266">
        <v>2018</v>
      </c>
      <c r="AD6" s="271">
        <v>2019</v>
      </c>
      <c r="AE6" s="273" t="s">
        <v>12</v>
      </c>
      <c r="AF6" s="273"/>
      <c r="AG6" s="266">
        <v>2018</v>
      </c>
      <c r="AH6" s="271">
        <v>2019</v>
      </c>
      <c r="AI6" s="273" t="s">
        <v>12</v>
      </c>
      <c r="AJ6" s="273"/>
      <c r="AK6" s="266">
        <v>2018</v>
      </c>
      <c r="AL6" s="271">
        <v>2019</v>
      </c>
      <c r="AM6" s="273" t="s">
        <v>12</v>
      </c>
      <c r="AN6" s="273"/>
      <c r="AO6" s="266">
        <v>2018</v>
      </c>
      <c r="AP6" s="271">
        <v>2019</v>
      </c>
      <c r="AQ6" s="273" t="s">
        <v>12</v>
      </c>
      <c r="AR6" s="273"/>
      <c r="AS6" s="273" t="s">
        <v>13</v>
      </c>
      <c r="AT6" s="273"/>
      <c r="AU6" s="273" t="s">
        <v>12</v>
      </c>
      <c r="AV6" s="273"/>
      <c r="AW6" s="266">
        <v>2018</v>
      </c>
      <c r="AX6" s="271">
        <v>2019</v>
      </c>
      <c r="AY6" s="273" t="s">
        <v>12</v>
      </c>
      <c r="AZ6" s="273"/>
      <c r="BA6" s="266">
        <v>2018</v>
      </c>
      <c r="BB6" s="271">
        <v>2019</v>
      </c>
      <c r="BC6" s="273" t="s">
        <v>12</v>
      </c>
      <c r="BD6" s="273"/>
      <c r="BE6" s="266">
        <v>2018</v>
      </c>
      <c r="BF6" s="271">
        <v>2019</v>
      </c>
      <c r="BG6" s="265" t="s">
        <v>14</v>
      </c>
      <c r="BH6" s="266">
        <v>2018</v>
      </c>
      <c r="BI6" s="271">
        <v>2019</v>
      </c>
      <c r="BJ6" s="273" t="s">
        <v>12</v>
      </c>
      <c r="BK6" s="273"/>
      <c r="BL6" s="283">
        <v>2019</v>
      </c>
      <c r="BM6" s="266">
        <v>2018</v>
      </c>
      <c r="BN6" s="271">
        <v>2019</v>
      </c>
      <c r="BO6" s="273" t="s">
        <v>12</v>
      </c>
      <c r="BP6" s="273"/>
    </row>
    <row r="7" spans="1:68" s="3" customFormat="1" ht="18.75" customHeight="1" x14ac:dyDescent="0.2">
      <c r="A7" s="298"/>
      <c r="B7" s="266"/>
      <c r="C7" s="272"/>
      <c r="D7" s="170" t="s">
        <v>2</v>
      </c>
      <c r="E7" s="170" t="s">
        <v>14</v>
      </c>
      <c r="F7" s="266"/>
      <c r="G7" s="272"/>
      <c r="H7" s="170" t="s">
        <v>2</v>
      </c>
      <c r="I7" s="170" t="s">
        <v>14</v>
      </c>
      <c r="J7" s="266"/>
      <c r="K7" s="272"/>
      <c r="L7" s="170" t="s">
        <v>2</v>
      </c>
      <c r="M7" s="170" t="s">
        <v>14</v>
      </c>
      <c r="N7" s="266"/>
      <c r="O7" s="272"/>
      <c r="P7" s="170" t="s">
        <v>2</v>
      </c>
      <c r="Q7" s="170" t="s">
        <v>14</v>
      </c>
      <c r="R7" s="266"/>
      <c r="S7" s="272"/>
      <c r="T7" s="291"/>
      <c r="U7" s="266"/>
      <c r="V7" s="272"/>
      <c r="W7" s="172" t="s">
        <v>2</v>
      </c>
      <c r="X7" s="172" t="s">
        <v>14</v>
      </c>
      <c r="Y7" s="266"/>
      <c r="Z7" s="272"/>
      <c r="AA7" s="170" t="s">
        <v>2</v>
      </c>
      <c r="AB7" s="170" t="s">
        <v>14</v>
      </c>
      <c r="AC7" s="266"/>
      <c r="AD7" s="272"/>
      <c r="AE7" s="170" t="s">
        <v>2</v>
      </c>
      <c r="AF7" s="170" t="s">
        <v>14</v>
      </c>
      <c r="AG7" s="266"/>
      <c r="AH7" s="272"/>
      <c r="AI7" s="170" t="s">
        <v>2</v>
      </c>
      <c r="AJ7" s="170" t="s">
        <v>14</v>
      </c>
      <c r="AK7" s="266"/>
      <c r="AL7" s="272"/>
      <c r="AM7" s="170" t="s">
        <v>2</v>
      </c>
      <c r="AN7" s="170" t="s">
        <v>14</v>
      </c>
      <c r="AO7" s="266"/>
      <c r="AP7" s="272"/>
      <c r="AQ7" s="170" t="s">
        <v>2</v>
      </c>
      <c r="AR7" s="170" t="s">
        <v>14</v>
      </c>
      <c r="AS7" s="173">
        <v>2018</v>
      </c>
      <c r="AT7" s="173">
        <v>2019</v>
      </c>
      <c r="AU7" s="170" t="s">
        <v>2</v>
      </c>
      <c r="AV7" s="170" t="s">
        <v>14</v>
      </c>
      <c r="AW7" s="266"/>
      <c r="AX7" s="272"/>
      <c r="AY7" s="170" t="s">
        <v>2</v>
      </c>
      <c r="AZ7" s="170" t="s">
        <v>14</v>
      </c>
      <c r="BA7" s="266"/>
      <c r="BB7" s="272"/>
      <c r="BC7" s="170" t="s">
        <v>2</v>
      </c>
      <c r="BD7" s="170" t="s">
        <v>14</v>
      </c>
      <c r="BE7" s="266"/>
      <c r="BF7" s="272"/>
      <c r="BG7" s="265"/>
      <c r="BH7" s="266"/>
      <c r="BI7" s="272"/>
      <c r="BJ7" s="170" t="s">
        <v>2</v>
      </c>
      <c r="BK7" s="170" t="s">
        <v>14</v>
      </c>
      <c r="BL7" s="284"/>
      <c r="BM7" s="266"/>
      <c r="BN7" s="272"/>
      <c r="BO7" s="170" t="s">
        <v>2</v>
      </c>
      <c r="BP7" s="174" t="s">
        <v>14</v>
      </c>
    </row>
    <row r="8" spans="1:68" ht="12.75" customHeight="1" x14ac:dyDescent="0.2">
      <c r="A8" s="171" t="s">
        <v>15</v>
      </c>
      <c r="B8" s="171">
        <v>1</v>
      </c>
      <c r="C8" s="171">
        <v>2</v>
      </c>
      <c r="D8" s="171">
        <v>3</v>
      </c>
      <c r="E8" s="171">
        <v>4</v>
      </c>
      <c r="F8" s="171">
        <v>5</v>
      </c>
      <c r="G8" s="171">
        <v>6</v>
      </c>
      <c r="H8" s="171">
        <v>7</v>
      </c>
      <c r="I8" s="171">
        <v>8</v>
      </c>
      <c r="J8" s="171">
        <v>9</v>
      </c>
      <c r="K8" s="171">
        <v>10</v>
      </c>
      <c r="L8" s="171">
        <v>11</v>
      </c>
      <c r="M8" s="171">
        <v>12</v>
      </c>
      <c r="N8" s="171">
        <v>13</v>
      </c>
      <c r="O8" s="171">
        <v>14</v>
      </c>
      <c r="P8" s="171">
        <v>15</v>
      </c>
      <c r="Q8" s="171">
        <v>16</v>
      </c>
      <c r="R8" s="171">
        <v>17</v>
      </c>
      <c r="S8" s="171">
        <v>18</v>
      </c>
      <c r="T8" s="171">
        <v>19</v>
      </c>
      <c r="U8" s="171">
        <v>20</v>
      </c>
      <c r="V8" s="171">
        <v>21</v>
      </c>
      <c r="W8" s="171">
        <v>23</v>
      </c>
      <c r="X8" s="171">
        <v>23</v>
      </c>
      <c r="Y8" s="171">
        <v>24</v>
      </c>
      <c r="Z8" s="171">
        <v>25</v>
      </c>
      <c r="AA8" s="171">
        <v>26</v>
      </c>
      <c r="AB8" s="171">
        <v>27</v>
      </c>
      <c r="AC8" s="171">
        <v>28</v>
      </c>
      <c r="AD8" s="171">
        <v>29</v>
      </c>
      <c r="AE8" s="171">
        <v>30</v>
      </c>
      <c r="AF8" s="171">
        <v>31</v>
      </c>
      <c r="AG8" s="171">
        <v>32</v>
      </c>
      <c r="AH8" s="171">
        <v>33</v>
      </c>
      <c r="AI8" s="171">
        <v>34</v>
      </c>
      <c r="AJ8" s="171">
        <v>35</v>
      </c>
      <c r="AK8" s="171">
        <v>36</v>
      </c>
      <c r="AL8" s="171">
        <v>37</v>
      </c>
      <c r="AM8" s="171">
        <v>38</v>
      </c>
      <c r="AN8" s="171">
        <v>39</v>
      </c>
      <c r="AO8" s="171">
        <v>40</v>
      </c>
      <c r="AP8" s="171">
        <v>41</v>
      </c>
      <c r="AQ8" s="171">
        <v>42</v>
      </c>
      <c r="AR8" s="171">
        <v>43</v>
      </c>
      <c r="AS8" s="171">
        <v>44</v>
      </c>
      <c r="AT8" s="171">
        <v>45</v>
      </c>
      <c r="AU8" s="171">
        <v>46</v>
      </c>
      <c r="AV8" s="171">
        <v>47</v>
      </c>
      <c r="AW8" s="171">
        <v>48</v>
      </c>
      <c r="AX8" s="171">
        <v>49</v>
      </c>
      <c r="AY8" s="171">
        <v>50</v>
      </c>
      <c r="AZ8" s="171">
        <v>51</v>
      </c>
      <c r="BA8" s="171">
        <v>52</v>
      </c>
      <c r="BB8" s="171">
        <v>53</v>
      </c>
      <c r="BC8" s="171">
        <v>54</v>
      </c>
      <c r="BD8" s="171">
        <v>55</v>
      </c>
      <c r="BE8" s="171">
        <v>56</v>
      </c>
      <c r="BF8" s="171">
        <v>57</v>
      </c>
      <c r="BG8" s="171">
        <v>58</v>
      </c>
      <c r="BH8" s="171">
        <v>59</v>
      </c>
      <c r="BI8" s="171">
        <v>60</v>
      </c>
      <c r="BJ8" s="171">
        <v>61</v>
      </c>
      <c r="BK8" s="171">
        <v>62</v>
      </c>
      <c r="BL8" s="208">
        <v>63</v>
      </c>
      <c r="BM8" s="171">
        <v>64</v>
      </c>
      <c r="BN8" s="171">
        <v>65</v>
      </c>
      <c r="BO8" s="171">
        <v>66</v>
      </c>
      <c r="BP8" s="171">
        <v>67</v>
      </c>
    </row>
    <row r="9" spans="1:68" s="191" customFormat="1" ht="18" customHeight="1" x14ac:dyDescent="0.2">
      <c r="A9" s="184" t="s">
        <v>102</v>
      </c>
      <c r="B9" s="185">
        <f>SUM(B10:B27)</f>
        <v>13734</v>
      </c>
      <c r="C9" s="185">
        <f>SUM(C10:C27)</f>
        <v>13848</v>
      </c>
      <c r="D9" s="186">
        <f t="shared" ref="D9:D27" si="0">C9/B9*100</f>
        <v>100.83005679335955</v>
      </c>
      <c r="E9" s="185">
        <f t="shared" ref="E9:E27" si="1">C9-B9</f>
        <v>114</v>
      </c>
      <c r="F9" s="185">
        <f>SUM(F10:F27)</f>
        <v>4521</v>
      </c>
      <c r="G9" s="185">
        <f>SUM(G10:G27)</f>
        <v>4246</v>
      </c>
      <c r="H9" s="186">
        <f t="shared" ref="H9:H27" si="2">G9/F9*100</f>
        <v>93.917274939172742</v>
      </c>
      <c r="I9" s="185">
        <f t="shared" ref="I9:I27" si="3">G9-F9</f>
        <v>-275</v>
      </c>
      <c r="J9" s="185">
        <f>SUM(J10:J27)</f>
        <v>5294</v>
      </c>
      <c r="K9" s="185">
        <f>SUM(K10:K27)</f>
        <v>5825</v>
      </c>
      <c r="L9" s="186">
        <f t="shared" ref="L9:L27" si="4">K9/J9*100</f>
        <v>110.03022289384208</v>
      </c>
      <c r="M9" s="185">
        <f t="shared" ref="M9:M27" si="5">K9-J9</f>
        <v>531</v>
      </c>
      <c r="N9" s="185">
        <f>SUM(N10:N27)</f>
        <v>3693</v>
      </c>
      <c r="O9" s="185">
        <f>SUM(O10:O27)</f>
        <v>3884</v>
      </c>
      <c r="P9" s="186">
        <f t="shared" ref="P9:P27" si="6">O9/N9*100</f>
        <v>105.17194692661793</v>
      </c>
      <c r="Q9" s="185">
        <f t="shared" ref="Q9:Q27" si="7">O9-N9</f>
        <v>191</v>
      </c>
      <c r="R9" s="186">
        <f>'7'!N9/'7'!J9*100</f>
        <v>69.75821684926332</v>
      </c>
      <c r="S9" s="186">
        <f>O9/K9*100</f>
        <v>66.678111587982841</v>
      </c>
      <c r="T9" s="186">
        <f>S9-R9</f>
        <v>-3.0801052612804796</v>
      </c>
      <c r="U9" s="185">
        <f>SUM(U10:U27)</f>
        <v>380</v>
      </c>
      <c r="V9" s="185">
        <f>SUM(V10:V27)</f>
        <v>1231</v>
      </c>
      <c r="W9" s="187" t="s">
        <v>172</v>
      </c>
      <c r="X9" s="185">
        <f t="shared" ref="X9:X27" si="8">V9-U9</f>
        <v>851</v>
      </c>
      <c r="Y9" s="185">
        <f>SUM(Y10:Y27)</f>
        <v>26733</v>
      </c>
      <c r="Z9" s="185">
        <f>SUM(Z10:Z27)</f>
        <v>29592</v>
      </c>
      <c r="AA9" s="187">
        <f t="shared" ref="AA9:AA27" si="9">Z9/Y9*100</f>
        <v>110.69464706542476</v>
      </c>
      <c r="AB9" s="185">
        <f t="shared" ref="AB9:AB27" si="10">Z9-Y9</f>
        <v>2859</v>
      </c>
      <c r="AC9" s="185">
        <f>SUM(AC10:AC27)</f>
        <v>13266</v>
      </c>
      <c r="AD9" s="185">
        <f>SUM(AD10:AD27)</f>
        <v>13244</v>
      </c>
      <c r="AE9" s="187">
        <f t="shared" ref="AE9:AE27" si="11">AD9/AC9*100</f>
        <v>99.834162520729691</v>
      </c>
      <c r="AF9" s="185">
        <f t="shared" ref="AF9:AF27" si="12">AD9-AC9</f>
        <v>-22</v>
      </c>
      <c r="AG9" s="188">
        <f>SUM(AG10:AG27)</f>
        <v>5992</v>
      </c>
      <c r="AH9" s="188">
        <f>SUM(AH10:AH27)</f>
        <v>8185</v>
      </c>
      <c r="AI9" s="187">
        <f>AH9/AG9*100</f>
        <v>136.59879839786382</v>
      </c>
      <c r="AJ9" s="185">
        <f>AH9-AG9</f>
        <v>2193</v>
      </c>
      <c r="AK9" s="185">
        <f>SUM(AK10:AK27)</f>
        <v>653</v>
      </c>
      <c r="AL9" s="185">
        <f>SUM(AL10:AL27)</f>
        <v>1126</v>
      </c>
      <c r="AM9" s="187">
        <f t="shared" ref="AM9:AM27" si="13">AL9/AK9*100</f>
        <v>172.43491577335374</v>
      </c>
      <c r="AN9" s="185">
        <f t="shared" ref="AN9:AN27" si="14">AL9-AK9</f>
        <v>473</v>
      </c>
      <c r="AO9" s="189">
        <f>SUM(AO10:AO27)</f>
        <v>3301</v>
      </c>
      <c r="AP9" s="189">
        <f>SUM(AP10:AP27)</f>
        <v>2974</v>
      </c>
      <c r="AQ9" s="190">
        <f>ROUND(AP9/AO9*100,1)</f>
        <v>90.1</v>
      </c>
      <c r="AR9" s="189">
        <f t="shared" ref="AR9:AR27" si="15">AP9-AO9</f>
        <v>-327</v>
      </c>
      <c r="AS9" s="185">
        <f>SUM(AS10:AS27)</f>
        <v>13006</v>
      </c>
      <c r="AT9" s="185">
        <f>SUM(AT10:AT27)</f>
        <v>12515</v>
      </c>
      <c r="AU9" s="187">
        <f t="shared" ref="AU9:AU27" si="16">ROUND(AT9/AS9*100,1)</f>
        <v>96.2</v>
      </c>
      <c r="AV9" s="185">
        <f t="shared" ref="AV9:AV27" si="17">AT9-AS9</f>
        <v>-491</v>
      </c>
      <c r="AW9" s="185">
        <f>SUM(AW10:AW27)</f>
        <v>9839</v>
      </c>
      <c r="AX9" s="185">
        <f>SUM(AX10:AX27)</f>
        <v>9859</v>
      </c>
      <c r="AY9" s="187">
        <f t="shared" ref="AY9:AY27" si="18">AX9/AW9*100</f>
        <v>100.20327269031407</v>
      </c>
      <c r="AZ9" s="185">
        <f t="shared" ref="AZ9:AZ27" si="19">AX9-AW9</f>
        <v>20</v>
      </c>
      <c r="BA9" s="185">
        <f>SUM(BA10:BA27)</f>
        <v>8590</v>
      </c>
      <c r="BB9" s="185">
        <f>SUM(BB10:BB27)</f>
        <v>8598</v>
      </c>
      <c r="BC9" s="187">
        <f t="shared" ref="BC9:BC27" si="20">BB9/BA9*100</f>
        <v>100.09313154831199</v>
      </c>
      <c r="BD9" s="185">
        <f t="shared" ref="BD9:BD27" si="21">BB9-BA9</f>
        <v>8</v>
      </c>
      <c r="BE9" s="185">
        <v>2348</v>
      </c>
      <c r="BF9" s="185">
        <v>3186.1</v>
      </c>
      <c r="BG9" s="185">
        <f t="shared" ref="BG9:BG27" si="22">BF9-BE9</f>
        <v>838.09999999999991</v>
      </c>
      <c r="BH9" s="185">
        <f>SUM(BH10:BH27)</f>
        <v>3131</v>
      </c>
      <c r="BI9" s="185">
        <f>SUM(BI10:BI27)</f>
        <v>2672</v>
      </c>
      <c r="BJ9" s="186">
        <f>ROUND(BI9/BH9*100,1)</f>
        <v>85.3</v>
      </c>
      <c r="BK9" s="185">
        <f>BI9-BH9</f>
        <v>-459</v>
      </c>
      <c r="BL9" s="185">
        <f>SUM(BL10:BL27)</f>
        <v>528</v>
      </c>
      <c r="BM9" s="185">
        <v>4539</v>
      </c>
      <c r="BN9" s="185">
        <v>5481</v>
      </c>
      <c r="BO9" s="186">
        <f>BN9/BM9*100</f>
        <v>120.75346992729676</v>
      </c>
      <c r="BP9" s="185">
        <f>BN9-BM9</f>
        <v>942</v>
      </c>
    </row>
    <row r="10" spans="1:68" s="81" customFormat="1" ht="18" customHeight="1" x14ac:dyDescent="0.25">
      <c r="A10" s="193" t="s">
        <v>138</v>
      </c>
      <c r="B10" s="181">
        <v>798</v>
      </c>
      <c r="C10" s="182">
        <v>830</v>
      </c>
      <c r="D10" s="186">
        <f t="shared" si="0"/>
        <v>104.01002506265664</v>
      </c>
      <c r="E10" s="185">
        <f t="shared" si="1"/>
        <v>32</v>
      </c>
      <c r="F10" s="181">
        <v>222</v>
      </c>
      <c r="G10" s="181">
        <v>223</v>
      </c>
      <c r="H10" s="186">
        <f t="shared" si="2"/>
        <v>100.45045045045045</v>
      </c>
      <c r="I10" s="185">
        <f t="shared" si="3"/>
        <v>1</v>
      </c>
      <c r="J10" s="181">
        <v>186</v>
      </c>
      <c r="K10" s="181">
        <v>187</v>
      </c>
      <c r="L10" s="186">
        <f t="shared" si="4"/>
        <v>100.53763440860214</v>
      </c>
      <c r="M10" s="185">
        <f t="shared" si="5"/>
        <v>1</v>
      </c>
      <c r="N10" s="181">
        <v>117</v>
      </c>
      <c r="O10" s="181">
        <v>97</v>
      </c>
      <c r="P10" s="186">
        <f t="shared" si="6"/>
        <v>82.90598290598291</v>
      </c>
      <c r="Q10" s="185">
        <f t="shared" si="7"/>
        <v>-20</v>
      </c>
      <c r="R10" s="196">
        <f>'7'!N10/'7'!J10*100</f>
        <v>62.903225806451616</v>
      </c>
      <c r="S10" s="196">
        <f t="shared" ref="S10:S27" si="23">O10/K10*100</f>
        <v>51.871657754010691</v>
      </c>
      <c r="T10" s="196">
        <f t="shared" ref="T10:T27" si="24">S10-R10</f>
        <v>-11.031568052440925</v>
      </c>
      <c r="U10" s="181">
        <v>29</v>
      </c>
      <c r="V10" s="181">
        <v>58</v>
      </c>
      <c r="W10" s="187">
        <f t="shared" ref="W10:W27" si="25">V10/U10*100</f>
        <v>200</v>
      </c>
      <c r="X10" s="185">
        <f t="shared" si="8"/>
        <v>29</v>
      </c>
      <c r="Y10" s="181">
        <v>1091</v>
      </c>
      <c r="Z10" s="181">
        <v>1251</v>
      </c>
      <c r="AA10" s="187">
        <f t="shared" si="9"/>
        <v>114.66544454628782</v>
      </c>
      <c r="AB10" s="185">
        <f t="shared" si="10"/>
        <v>160</v>
      </c>
      <c r="AC10" s="181">
        <v>753</v>
      </c>
      <c r="AD10" s="181">
        <v>788</v>
      </c>
      <c r="AE10" s="187">
        <f t="shared" si="11"/>
        <v>104.6480743691899</v>
      </c>
      <c r="AF10" s="185">
        <f t="shared" si="12"/>
        <v>35</v>
      </c>
      <c r="AG10" s="181">
        <v>87</v>
      </c>
      <c r="AH10" s="182">
        <v>193</v>
      </c>
      <c r="AI10" s="187">
        <f t="shared" ref="AI10:AI27" si="26">AH10/AG10*100</f>
        <v>221.83908045977012</v>
      </c>
      <c r="AJ10" s="185">
        <f t="shared" ref="AJ10:AJ27" si="27">AH10-AG10</f>
        <v>106</v>
      </c>
      <c r="AK10" s="181">
        <v>78</v>
      </c>
      <c r="AL10" s="181">
        <v>155</v>
      </c>
      <c r="AM10" s="187">
        <f t="shared" si="13"/>
        <v>198.71794871794873</v>
      </c>
      <c r="AN10" s="185">
        <f t="shared" si="14"/>
        <v>77</v>
      </c>
      <c r="AO10" s="201">
        <v>105</v>
      </c>
      <c r="AP10" s="201">
        <v>119</v>
      </c>
      <c r="AQ10" s="190">
        <f t="shared" ref="AQ10:AQ27" si="28">ROUND(AP10/AO10*100,1)</f>
        <v>113.3</v>
      </c>
      <c r="AR10" s="189">
        <f t="shared" si="15"/>
        <v>14</v>
      </c>
      <c r="AS10" s="202">
        <v>330</v>
      </c>
      <c r="AT10" s="181">
        <v>334</v>
      </c>
      <c r="AU10" s="187">
        <f t="shared" si="16"/>
        <v>101.2</v>
      </c>
      <c r="AV10" s="185">
        <f t="shared" si="17"/>
        <v>4</v>
      </c>
      <c r="AW10" s="181">
        <v>599</v>
      </c>
      <c r="AX10" s="181">
        <v>595</v>
      </c>
      <c r="AY10" s="187">
        <f t="shared" si="18"/>
        <v>99.332220367278808</v>
      </c>
      <c r="AZ10" s="185">
        <f t="shared" si="19"/>
        <v>-4</v>
      </c>
      <c r="BA10" s="181">
        <v>480</v>
      </c>
      <c r="BB10" s="181">
        <v>505</v>
      </c>
      <c r="BC10" s="187">
        <f t="shared" si="20"/>
        <v>105.20833333333333</v>
      </c>
      <c r="BD10" s="185">
        <f t="shared" si="21"/>
        <v>25</v>
      </c>
      <c r="BE10" s="182">
        <v>1955.5045871559632</v>
      </c>
      <c r="BF10" s="181">
        <v>2756.263269639066</v>
      </c>
      <c r="BG10" s="185">
        <f t="shared" si="22"/>
        <v>800.7586824831028</v>
      </c>
      <c r="BH10" s="181">
        <v>137</v>
      </c>
      <c r="BI10" s="181">
        <v>119</v>
      </c>
      <c r="BJ10" s="186">
        <f t="shared" ref="BJ10:BJ27" si="29">ROUND(BI10/BH10*100,1)</f>
        <v>86.9</v>
      </c>
      <c r="BK10" s="185">
        <f t="shared" ref="BK10:BK27" si="30">BI10-BH10</f>
        <v>-18</v>
      </c>
      <c r="BL10" s="181">
        <v>1</v>
      </c>
      <c r="BM10" s="181">
        <v>4225.92</v>
      </c>
      <c r="BN10" s="181">
        <v>4747.6899999999996</v>
      </c>
      <c r="BO10" s="196">
        <f t="shared" ref="BO10:BO27" si="31">BN10/BM10*100</f>
        <v>112.34689724367711</v>
      </c>
      <c r="BP10" s="185">
        <f t="shared" ref="BP10:BP27" si="32">BN10-BM10</f>
        <v>521.76999999999953</v>
      </c>
    </row>
    <row r="11" spans="1:68" s="81" customFormat="1" ht="18" customHeight="1" x14ac:dyDescent="0.25">
      <c r="A11" s="193" t="s">
        <v>137</v>
      </c>
      <c r="B11" s="181">
        <v>915</v>
      </c>
      <c r="C11" s="182">
        <v>863</v>
      </c>
      <c r="D11" s="186">
        <f t="shared" si="0"/>
        <v>94.316939890710387</v>
      </c>
      <c r="E11" s="185">
        <f t="shared" si="1"/>
        <v>-52</v>
      </c>
      <c r="F11" s="181">
        <v>270</v>
      </c>
      <c r="G11" s="181">
        <v>249</v>
      </c>
      <c r="H11" s="186">
        <f t="shared" si="2"/>
        <v>92.222222222222229</v>
      </c>
      <c r="I11" s="185">
        <f t="shared" si="3"/>
        <v>-21</v>
      </c>
      <c r="J11" s="181">
        <v>279</v>
      </c>
      <c r="K11" s="181">
        <v>236</v>
      </c>
      <c r="L11" s="186">
        <f t="shared" si="4"/>
        <v>84.587813620071685</v>
      </c>
      <c r="M11" s="185">
        <f t="shared" si="5"/>
        <v>-43</v>
      </c>
      <c r="N11" s="181">
        <v>210</v>
      </c>
      <c r="O11" s="181">
        <v>181</v>
      </c>
      <c r="P11" s="186">
        <f t="shared" si="6"/>
        <v>86.19047619047619</v>
      </c>
      <c r="Q11" s="185">
        <f t="shared" si="7"/>
        <v>-29</v>
      </c>
      <c r="R11" s="196">
        <f>'7'!N11/'7'!J11*100</f>
        <v>75.268817204301072</v>
      </c>
      <c r="S11" s="196">
        <f t="shared" si="23"/>
        <v>76.694915254237287</v>
      </c>
      <c r="T11" s="196">
        <f t="shared" si="24"/>
        <v>1.4260980499362148</v>
      </c>
      <c r="U11" s="181">
        <v>15</v>
      </c>
      <c r="V11" s="181">
        <v>61</v>
      </c>
      <c r="W11" s="187">
        <f t="shared" si="25"/>
        <v>406.66666666666663</v>
      </c>
      <c r="X11" s="185">
        <f t="shared" si="8"/>
        <v>46</v>
      </c>
      <c r="Y11" s="181">
        <v>1886</v>
      </c>
      <c r="Z11" s="181">
        <v>1570</v>
      </c>
      <c r="AA11" s="187">
        <f t="shared" si="9"/>
        <v>83.24496288441145</v>
      </c>
      <c r="AB11" s="185">
        <f t="shared" si="10"/>
        <v>-316</v>
      </c>
      <c r="AC11" s="181">
        <v>888</v>
      </c>
      <c r="AD11" s="181">
        <v>813</v>
      </c>
      <c r="AE11" s="187">
        <f t="shared" si="11"/>
        <v>91.554054054054063</v>
      </c>
      <c r="AF11" s="185">
        <f t="shared" si="12"/>
        <v>-75</v>
      </c>
      <c r="AG11" s="181">
        <v>407</v>
      </c>
      <c r="AH11" s="182">
        <v>271</v>
      </c>
      <c r="AI11" s="187">
        <f t="shared" si="26"/>
        <v>66.584766584766584</v>
      </c>
      <c r="AJ11" s="185">
        <f t="shared" si="27"/>
        <v>-136</v>
      </c>
      <c r="AK11" s="181">
        <v>26</v>
      </c>
      <c r="AL11" s="181">
        <v>37</v>
      </c>
      <c r="AM11" s="187">
        <f t="shared" si="13"/>
        <v>142.30769230769232</v>
      </c>
      <c r="AN11" s="185">
        <f t="shared" si="14"/>
        <v>11</v>
      </c>
      <c r="AO11" s="201">
        <v>162</v>
      </c>
      <c r="AP11" s="201">
        <v>143</v>
      </c>
      <c r="AQ11" s="190">
        <f t="shared" si="28"/>
        <v>88.3</v>
      </c>
      <c r="AR11" s="189">
        <f t="shared" si="15"/>
        <v>-19</v>
      </c>
      <c r="AS11" s="202">
        <v>510</v>
      </c>
      <c r="AT11" s="181">
        <v>446</v>
      </c>
      <c r="AU11" s="187">
        <f t="shared" si="16"/>
        <v>87.5</v>
      </c>
      <c r="AV11" s="185">
        <f t="shared" si="17"/>
        <v>-64</v>
      </c>
      <c r="AW11" s="181">
        <v>696</v>
      </c>
      <c r="AX11" s="181">
        <v>659</v>
      </c>
      <c r="AY11" s="187">
        <f t="shared" si="18"/>
        <v>94.68390804597702</v>
      </c>
      <c r="AZ11" s="185">
        <f t="shared" si="19"/>
        <v>-37</v>
      </c>
      <c r="BA11" s="181">
        <v>620</v>
      </c>
      <c r="BB11" s="181">
        <v>595</v>
      </c>
      <c r="BC11" s="187">
        <f t="shared" si="20"/>
        <v>95.967741935483872</v>
      </c>
      <c r="BD11" s="185">
        <f t="shared" si="21"/>
        <v>-25</v>
      </c>
      <c r="BE11" s="182">
        <v>2235.1485148514853</v>
      </c>
      <c r="BF11" s="181">
        <v>2926.5822784810125</v>
      </c>
      <c r="BG11" s="185">
        <f t="shared" si="22"/>
        <v>691.43376362952722</v>
      </c>
      <c r="BH11" s="181">
        <v>241</v>
      </c>
      <c r="BI11" s="181">
        <v>192</v>
      </c>
      <c r="BJ11" s="186">
        <f t="shared" si="29"/>
        <v>79.7</v>
      </c>
      <c r="BK11" s="185">
        <f t="shared" si="30"/>
        <v>-49</v>
      </c>
      <c r="BL11" s="181">
        <v>2</v>
      </c>
      <c r="BM11" s="181">
        <v>4214.55</v>
      </c>
      <c r="BN11" s="181">
        <v>4456.25</v>
      </c>
      <c r="BO11" s="196">
        <f t="shared" si="31"/>
        <v>105.73489459135612</v>
      </c>
      <c r="BP11" s="185">
        <f t="shared" si="32"/>
        <v>241.69999999999982</v>
      </c>
    </row>
    <row r="12" spans="1:68" s="81" customFormat="1" ht="18" customHeight="1" x14ac:dyDescent="0.25">
      <c r="A12" s="193" t="s">
        <v>136</v>
      </c>
      <c r="B12" s="181">
        <v>820</v>
      </c>
      <c r="C12" s="182">
        <v>766</v>
      </c>
      <c r="D12" s="186">
        <f t="shared" si="0"/>
        <v>93.41463414634147</v>
      </c>
      <c r="E12" s="185">
        <f t="shared" si="1"/>
        <v>-54</v>
      </c>
      <c r="F12" s="181">
        <v>318</v>
      </c>
      <c r="G12" s="181">
        <v>203</v>
      </c>
      <c r="H12" s="186">
        <f t="shared" si="2"/>
        <v>63.836477987421382</v>
      </c>
      <c r="I12" s="185">
        <f t="shared" si="3"/>
        <v>-115</v>
      </c>
      <c r="J12" s="181">
        <v>347</v>
      </c>
      <c r="K12" s="181">
        <v>381</v>
      </c>
      <c r="L12" s="186">
        <f t="shared" si="4"/>
        <v>109.79827089337175</v>
      </c>
      <c r="M12" s="185">
        <f t="shared" si="5"/>
        <v>34</v>
      </c>
      <c r="N12" s="181">
        <v>252</v>
      </c>
      <c r="O12" s="181">
        <v>203</v>
      </c>
      <c r="P12" s="186">
        <f t="shared" si="6"/>
        <v>80.555555555555557</v>
      </c>
      <c r="Q12" s="185">
        <f t="shared" si="7"/>
        <v>-49</v>
      </c>
      <c r="R12" s="196">
        <f>'7'!N12/'7'!J12*100</f>
        <v>72.622478386167145</v>
      </c>
      <c r="S12" s="196">
        <f t="shared" si="23"/>
        <v>53.280839895013123</v>
      </c>
      <c r="T12" s="196">
        <f t="shared" si="24"/>
        <v>-19.341638491154022</v>
      </c>
      <c r="U12" s="181">
        <v>13</v>
      </c>
      <c r="V12" s="181">
        <v>57</v>
      </c>
      <c r="W12" s="187">
        <f t="shared" si="25"/>
        <v>438.46153846153851</v>
      </c>
      <c r="X12" s="185">
        <f t="shared" si="8"/>
        <v>44</v>
      </c>
      <c r="Y12" s="181">
        <v>1664</v>
      </c>
      <c r="Z12" s="181">
        <v>1963</v>
      </c>
      <c r="AA12" s="187">
        <f t="shared" si="9"/>
        <v>117.96875</v>
      </c>
      <c r="AB12" s="185">
        <f t="shared" si="10"/>
        <v>299</v>
      </c>
      <c r="AC12" s="181">
        <v>792</v>
      </c>
      <c r="AD12" s="181">
        <v>744</v>
      </c>
      <c r="AE12" s="187">
        <f t="shared" si="11"/>
        <v>93.939393939393938</v>
      </c>
      <c r="AF12" s="185">
        <f t="shared" si="12"/>
        <v>-48</v>
      </c>
      <c r="AG12" s="181">
        <v>444</v>
      </c>
      <c r="AH12" s="182">
        <v>597</v>
      </c>
      <c r="AI12" s="187">
        <f t="shared" si="26"/>
        <v>134.45945945945945</v>
      </c>
      <c r="AJ12" s="185">
        <f t="shared" si="27"/>
        <v>153</v>
      </c>
      <c r="AK12" s="181">
        <v>80</v>
      </c>
      <c r="AL12" s="181">
        <v>210</v>
      </c>
      <c r="AM12" s="187">
        <f t="shared" si="13"/>
        <v>262.5</v>
      </c>
      <c r="AN12" s="185">
        <f t="shared" si="14"/>
        <v>130</v>
      </c>
      <c r="AO12" s="201">
        <v>134</v>
      </c>
      <c r="AP12" s="201">
        <v>130</v>
      </c>
      <c r="AQ12" s="190">
        <f t="shared" si="28"/>
        <v>97</v>
      </c>
      <c r="AR12" s="189">
        <f t="shared" si="15"/>
        <v>-4</v>
      </c>
      <c r="AS12" s="202">
        <v>491</v>
      </c>
      <c r="AT12" s="203">
        <v>493</v>
      </c>
      <c r="AU12" s="204">
        <f t="shared" si="16"/>
        <v>100.4</v>
      </c>
      <c r="AV12" s="188">
        <f t="shared" si="17"/>
        <v>2</v>
      </c>
      <c r="AW12" s="181">
        <v>585</v>
      </c>
      <c r="AX12" s="181">
        <v>461</v>
      </c>
      <c r="AY12" s="187">
        <f t="shared" si="18"/>
        <v>78.803418803418808</v>
      </c>
      <c r="AZ12" s="185">
        <f t="shared" si="19"/>
        <v>-124</v>
      </c>
      <c r="BA12" s="181">
        <v>541</v>
      </c>
      <c r="BB12" s="181">
        <v>409</v>
      </c>
      <c r="BC12" s="187">
        <f t="shared" si="20"/>
        <v>75.600739371534203</v>
      </c>
      <c r="BD12" s="185">
        <f t="shared" si="21"/>
        <v>-132</v>
      </c>
      <c r="BE12" s="182">
        <v>2381.2844036697247</v>
      </c>
      <c r="BF12" s="181">
        <v>3800.4184100418411</v>
      </c>
      <c r="BG12" s="185">
        <f t="shared" si="22"/>
        <v>1419.1340063721163</v>
      </c>
      <c r="BH12" s="181">
        <v>123</v>
      </c>
      <c r="BI12" s="181">
        <v>76</v>
      </c>
      <c r="BJ12" s="186">
        <f t="shared" si="29"/>
        <v>61.8</v>
      </c>
      <c r="BK12" s="185">
        <f t="shared" si="30"/>
        <v>-47</v>
      </c>
      <c r="BL12" s="181">
        <v>32</v>
      </c>
      <c r="BM12" s="181">
        <v>3832.72</v>
      </c>
      <c r="BN12" s="181">
        <v>4758.68</v>
      </c>
      <c r="BO12" s="196">
        <f t="shared" si="31"/>
        <v>124.15934375587052</v>
      </c>
      <c r="BP12" s="185">
        <f t="shared" si="32"/>
        <v>925.96000000000049</v>
      </c>
    </row>
    <row r="13" spans="1:68" s="82" customFormat="1" ht="18" customHeight="1" x14ac:dyDescent="0.25">
      <c r="A13" s="193" t="s">
        <v>135</v>
      </c>
      <c r="B13" s="181">
        <v>1385</v>
      </c>
      <c r="C13" s="182">
        <v>1300</v>
      </c>
      <c r="D13" s="186">
        <f t="shared" si="0"/>
        <v>93.862815884476532</v>
      </c>
      <c r="E13" s="185">
        <f t="shared" si="1"/>
        <v>-85</v>
      </c>
      <c r="F13" s="181">
        <v>400</v>
      </c>
      <c r="G13" s="181">
        <v>391</v>
      </c>
      <c r="H13" s="186">
        <f t="shared" si="2"/>
        <v>97.75</v>
      </c>
      <c r="I13" s="185">
        <f t="shared" si="3"/>
        <v>-9</v>
      </c>
      <c r="J13" s="181">
        <v>421</v>
      </c>
      <c r="K13" s="181">
        <v>479</v>
      </c>
      <c r="L13" s="186">
        <f t="shared" si="4"/>
        <v>113.77672209026129</v>
      </c>
      <c r="M13" s="185">
        <f t="shared" si="5"/>
        <v>58</v>
      </c>
      <c r="N13" s="181">
        <v>226</v>
      </c>
      <c r="O13" s="181">
        <v>265</v>
      </c>
      <c r="P13" s="186">
        <f t="shared" si="6"/>
        <v>117.25663716814158</v>
      </c>
      <c r="Q13" s="185">
        <f t="shared" si="7"/>
        <v>39</v>
      </c>
      <c r="R13" s="196">
        <f>'7'!N13/'7'!J13*100</f>
        <v>53.681710213776725</v>
      </c>
      <c r="S13" s="196">
        <f t="shared" si="23"/>
        <v>55.323590814196244</v>
      </c>
      <c r="T13" s="196">
        <f t="shared" si="24"/>
        <v>1.641880600419519</v>
      </c>
      <c r="U13" s="181">
        <v>24</v>
      </c>
      <c r="V13" s="181">
        <v>176</v>
      </c>
      <c r="W13" s="187">
        <f t="shared" si="25"/>
        <v>733.33333333333326</v>
      </c>
      <c r="X13" s="185">
        <f t="shared" si="8"/>
        <v>152</v>
      </c>
      <c r="Y13" s="181">
        <v>1886</v>
      </c>
      <c r="Z13" s="181">
        <v>1897</v>
      </c>
      <c r="AA13" s="187">
        <f t="shared" si="9"/>
        <v>100.58324496288442</v>
      </c>
      <c r="AB13" s="185">
        <f t="shared" si="10"/>
        <v>11</v>
      </c>
      <c r="AC13" s="181">
        <v>1351</v>
      </c>
      <c r="AD13" s="181">
        <v>1251</v>
      </c>
      <c r="AE13" s="187">
        <f t="shared" si="11"/>
        <v>92.5980754996299</v>
      </c>
      <c r="AF13" s="185">
        <f t="shared" si="12"/>
        <v>-100</v>
      </c>
      <c r="AG13" s="181">
        <v>152</v>
      </c>
      <c r="AH13" s="182">
        <v>260</v>
      </c>
      <c r="AI13" s="187">
        <f t="shared" si="26"/>
        <v>171.05263157894737</v>
      </c>
      <c r="AJ13" s="185">
        <f t="shared" si="27"/>
        <v>108</v>
      </c>
      <c r="AK13" s="181">
        <v>38</v>
      </c>
      <c r="AL13" s="181">
        <v>60</v>
      </c>
      <c r="AM13" s="187">
        <f t="shared" si="13"/>
        <v>157.89473684210526</v>
      </c>
      <c r="AN13" s="185">
        <f t="shared" si="14"/>
        <v>22</v>
      </c>
      <c r="AO13" s="201">
        <v>146</v>
      </c>
      <c r="AP13" s="201">
        <v>148</v>
      </c>
      <c r="AQ13" s="190">
        <f t="shared" si="28"/>
        <v>101.4</v>
      </c>
      <c r="AR13" s="189">
        <f t="shared" si="15"/>
        <v>2</v>
      </c>
      <c r="AS13" s="202">
        <v>557</v>
      </c>
      <c r="AT13" s="203">
        <v>565</v>
      </c>
      <c r="AU13" s="204">
        <f t="shared" si="16"/>
        <v>101.4</v>
      </c>
      <c r="AV13" s="188">
        <f t="shared" si="17"/>
        <v>8</v>
      </c>
      <c r="AW13" s="181">
        <v>961</v>
      </c>
      <c r="AX13" s="181">
        <v>919</v>
      </c>
      <c r="AY13" s="187">
        <f t="shared" si="18"/>
        <v>95.629552549427672</v>
      </c>
      <c r="AZ13" s="185">
        <f t="shared" si="19"/>
        <v>-42</v>
      </c>
      <c r="BA13" s="181">
        <v>867</v>
      </c>
      <c r="BB13" s="181">
        <v>838</v>
      </c>
      <c r="BC13" s="187">
        <f t="shared" si="20"/>
        <v>96.655132641291814</v>
      </c>
      <c r="BD13" s="185">
        <f t="shared" si="21"/>
        <v>-29</v>
      </c>
      <c r="BE13" s="182">
        <v>2724.0445859872611</v>
      </c>
      <c r="BF13" s="181">
        <v>3803.3549783549784</v>
      </c>
      <c r="BG13" s="185">
        <f t="shared" si="22"/>
        <v>1079.3103923677172</v>
      </c>
      <c r="BH13" s="181">
        <v>127</v>
      </c>
      <c r="BI13" s="181">
        <v>76</v>
      </c>
      <c r="BJ13" s="186">
        <f t="shared" si="29"/>
        <v>59.8</v>
      </c>
      <c r="BK13" s="185">
        <f t="shared" si="30"/>
        <v>-51</v>
      </c>
      <c r="BL13" s="181">
        <v>7</v>
      </c>
      <c r="BM13" s="181">
        <v>4258.72</v>
      </c>
      <c r="BN13" s="181">
        <v>4976.9799999999996</v>
      </c>
      <c r="BO13" s="196">
        <f t="shared" si="31"/>
        <v>116.86563098771461</v>
      </c>
      <c r="BP13" s="185">
        <f t="shared" si="32"/>
        <v>718.25999999999931</v>
      </c>
    </row>
    <row r="14" spans="1:68" s="82" customFormat="1" ht="18" customHeight="1" x14ac:dyDescent="0.25">
      <c r="A14" s="193" t="s">
        <v>134</v>
      </c>
      <c r="B14" s="181">
        <v>513</v>
      </c>
      <c r="C14" s="182">
        <v>515</v>
      </c>
      <c r="D14" s="186">
        <f t="shared" si="0"/>
        <v>100.3898635477583</v>
      </c>
      <c r="E14" s="185">
        <f t="shared" si="1"/>
        <v>2</v>
      </c>
      <c r="F14" s="181">
        <v>139</v>
      </c>
      <c r="G14" s="181">
        <v>144</v>
      </c>
      <c r="H14" s="186">
        <f t="shared" si="2"/>
        <v>103.59712230215827</v>
      </c>
      <c r="I14" s="185">
        <f t="shared" si="3"/>
        <v>5</v>
      </c>
      <c r="J14" s="181">
        <v>113</v>
      </c>
      <c r="K14" s="181">
        <v>199</v>
      </c>
      <c r="L14" s="186">
        <f t="shared" si="4"/>
        <v>176.10619469026548</v>
      </c>
      <c r="M14" s="185">
        <f t="shared" si="5"/>
        <v>86</v>
      </c>
      <c r="N14" s="181">
        <v>91</v>
      </c>
      <c r="O14" s="181">
        <v>162</v>
      </c>
      <c r="P14" s="186">
        <f t="shared" si="6"/>
        <v>178.02197802197801</v>
      </c>
      <c r="Q14" s="185">
        <f t="shared" si="7"/>
        <v>71</v>
      </c>
      <c r="R14" s="196">
        <f>'7'!N14/'7'!J14*100</f>
        <v>80.530973451327441</v>
      </c>
      <c r="S14" s="196">
        <f t="shared" si="23"/>
        <v>81.4070351758794</v>
      </c>
      <c r="T14" s="196">
        <f t="shared" si="24"/>
        <v>0.87606172455195974</v>
      </c>
      <c r="U14" s="181">
        <v>4</v>
      </c>
      <c r="V14" s="181">
        <v>32</v>
      </c>
      <c r="W14" s="187">
        <v>0</v>
      </c>
      <c r="X14" s="185">
        <f t="shared" si="8"/>
        <v>28</v>
      </c>
      <c r="Y14" s="181">
        <v>1065</v>
      </c>
      <c r="Z14" s="181">
        <v>1179</v>
      </c>
      <c r="AA14" s="187">
        <f t="shared" si="9"/>
        <v>110.70422535211269</v>
      </c>
      <c r="AB14" s="185">
        <f t="shared" si="10"/>
        <v>114</v>
      </c>
      <c r="AC14" s="181">
        <v>499</v>
      </c>
      <c r="AD14" s="181">
        <v>507</v>
      </c>
      <c r="AE14" s="187">
        <f t="shared" si="11"/>
        <v>101.60320641282566</v>
      </c>
      <c r="AF14" s="185">
        <f t="shared" si="12"/>
        <v>8</v>
      </c>
      <c r="AG14" s="181">
        <v>350</v>
      </c>
      <c r="AH14" s="182">
        <v>316</v>
      </c>
      <c r="AI14" s="187">
        <f t="shared" si="26"/>
        <v>90.285714285714278</v>
      </c>
      <c r="AJ14" s="185">
        <f t="shared" si="27"/>
        <v>-34</v>
      </c>
      <c r="AK14" s="181">
        <v>114</v>
      </c>
      <c r="AL14" s="181">
        <v>104</v>
      </c>
      <c r="AM14" s="187">
        <v>0</v>
      </c>
      <c r="AN14" s="185">
        <f t="shared" si="14"/>
        <v>-10</v>
      </c>
      <c r="AO14" s="201">
        <v>69</v>
      </c>
      <c r="AP14" s="201">
        <v>78</v>
      </c>
      <c r="AQ14" s="190">
        <f t="shared" si="28"/>
        <v>113</v>
      </c>
      <c r="AR14" s="189">
        <f t="shared" si="15"/>
        <v>9</v>
      </c>
      <c r="AS14" s="202">
        <v>167</v>
      </c>
      <c r="AT14" s="203">
        <v>242</v>
      </c>
      <c r="AU14" s="204">
        <f t="shared" si="16"/>
        <v>144.9</v>
      </c>
      <c r="AV14" s="188">
        <f t="shared" si="17"/>
        <v>75</v>
      </c>
      <c r="AW14" s="181">
        <v>392</v>
      </c>
      <c r="AX14" s="181">
        <v>383</v>
      </c>
      <c r="AY14" s="187">
        <f t="shared" si="18"/>
        <v>97.704081632653057</v>
      </c>
      <c r="AZ14" s="185">
        <f t="shared" si="19"/>
        <v>-9</v>
      </c>
      <c r="BA14" s="181">
        <v>369</v>
      </c>
      <c r="BB14" s="181">
        <v>353</v>
      </c>
      <c r="BC14" s="187">
        <f t="shared" si="20"/>
        <v>95.663956639566393</v>
      </c>
      <c r="BD14" s="185">
        <f t="shared" si="21"/>
        <v>-16</v>
      </c>
      <c r="BE14" s="182">
        <v>2012.5</v>
      </c>
      <c r="BF14" s="181">
        <v>2460.4651162790697</v>
      </c>
      <c r="BG14" s="185">
        <f t="shared" si="22"/>
        <v>447.96511627906966</v>
      </c>
      <c r="BH14" s="181">
        <v>64</v>
      </c>
      <c r="BI14" s="181">
        <v>52</v>
      </c>
      <c r="BJ14" s="186">
        <f t="shared" si="29"/>
        <v>81.3</v>
      </c>
      <c r="BK14" s="185">
        <f t="shared" si="30"/>
        <v>-12</v>
      </c>
      <c r="BL14" s="181">
        <v>1</v>
      </c>
      <c r="BM14" s="181">
        <v>3831.66</v>
      </c>
      <c r="BN14" s="181">
        <v>4400.21</v>
      </c>
      <c r="BO14" s="196">
        <f t="shared" si="31"/>
        <v>114.83821633443469</v>
      </c>
      <c r="BP14" s="185">
        <f t="shared" si="32"/>
        <v>568.55000000000018</v>
      </c>
    </row>
    <row r="15" spans="1:68" s="82" customFormat="1" ht="18" customHeight="1" x14ac:dyDescent="0.25">
      <c r="A15" s="193" t="s">
        <v>133</v>
      </c>
      <c r="B15" s="181">
        <v>647</v>
      </c>
      <c r="C15" s="182">
        <v>768</v>
      </c>
      <c r="D15" s="186">
        <f t="shared" si="0"/>
        <v>118.7017001545595</v>
      </c>
      <c r="E15" s="185">
        <f t="shared" si="1"/>
        <v>121</v>
      </c>
      <c r="F15" s="181">
        <v>259</v>
      </c>
      <c r="G15" s="181">
        <v>247</v>
      </c>
      <c r="H15" s="186">
        <f t="shared" si="2"/>
        <v>95.366795366795358</v>
      </c>
      <c r="I15" s="185">
        <f t="shared" si="3"/>
        <v>-12</v>
      </c>
      <c r="J15" s="181">
        <v>341</v>
      </c>
      <c r="K15" s="181">
        <v>361</v>
      </c>
      <c r="L15" s="186">
        <f t="shared" si="4"/>
        <v>105.86510263929618</v>
      </c>
      <c r="M15" s="185">
        <f t="shared" si="5"/>
        <v>20</v>
      </c>
      <c r="N15" s="181">
        <v>229</v>
      </c>
      <c r="O15" s="181">
        <v>225</v>
      </c>
      <c r="P15" s="186">
        <f t="shared" si="6"/>
        <v>98.253275109170303</v>
      </c>
      <c r="Q15" s="185">
        <f t="shared" si="7"/>
        <v>-4</v>
      </c>
      <c r="R15" s="196">
        <f>'7'!N15/'7'!J15*100</f>
        <v>67.15542521994135</v>
      </c>
      <c r="S15" s="196">
        <f t="shared" si="23"/>
        <v>62.326869806094187</v>
      </c>
      <c r="T15" s="196">
        <f t="shared" si="24"/>
        <v>-4.8285554138471625</v>
      </c>
      <c r="U15" s="181">
        <v>25</v>
      </c>
      <c r="V15" s="181">
        <v>80</v>
      </c>
      <c r="W15" s="187">
        <f t="shared" si="25"/>
        <v>320</v>
      </c>
      <c r="X15" s="185">
        <f t="shared" si="8"/>
        <v>55</v>
      </c>
      <c r="Y15" s="181">
        <v>1380</v>
      </c>
      <c r="Z15" s="181">
        <v>1856</v>
      </c>
      <c r="AA15" s="187">
        <f t="shared" si="9"/>
        <v>134.49275362318841</v>
      </c>
      <c r="AB15" s="185">
        <f t="shared" si="10"/>
        <v>476</v>
      </c>
      <c r="AC15" s="181">
        <v>633</v>
      </c>
      <c r="AD15" s="181">
        <v>717</v>
      </c>
      <c r="AE15" s="187">
        <f t="shared" si="11"/>
        <v>113.27014218009479</v>
      </c>
      <c r="AF15" s="185">
        <f t="shared" si="12"/>
        <v>84</v>
      </c>
      <c r="AG15" s="181">
        <v>263</v>
      </c>
      <c r="AH15" s="182">
        <v>578</v>
      </c>
      <c r="AI15" s="187">
        <f t="shared" si="26"/>
        <v>219.77186311787071</v>
      </c>
      <c r="AJ15" s="185">
        <f t="shared" si="27"/>
        <v>315</v>
      </c>
      <c r="AK15" s="181">
        <v>22</v>
      </c>
      <c r="AL15" s="181">
        <v>110</v>
      </c>
      <c r="AM15" s="187">
        <f t="shared" si="13"/>
        <v>500</v>
      </c>
      <c r="AN15" s="185">
        <f t="shared" si="14"/>
        <v>88</v>
      </c>
      <c r="AO15" s="201">
        <v>143</v>
      </c>
      <c r="AP15" s="201">
        <v>157</v>
      </c>
      <c r="AQ15" s="190">
        <f t="shared" si="28"/>
        <v>109.8</v>
      </c>
      <c r="AR15" s="189">
        <f t="shared" si="15"/>
        <v>14</v>
      </c>
      <c r="AS15" s="202">
        <v>417</v>
      </c>
      <c r="AT15" s="203">
        <v>425</v>
      </c>
      <c r="AU15" s="204">
        <f t="shared" si="16"/>
        <v>101.9</v>
      </c>
      <c r="AV15" s="188">
        <f t="shared" si="17"/>
        <v>8</v>
      </c>
      <c r="AW15" s="181">
        <v>472</v>
      </c>
      <c r="AX15" s="181">
        <v>539</v>
      </c>
      <c r="AY15" s="187">
        <f t="shared" si="18"/>
        <v>114.19491525423729</v>
      </c>
      <c r="AZ15" s="185">
        <f t="shared" si="19"/>
        <v>67</v>
      </c>
      <c r="BA15" s="181">
        <v>426</v>
      </c>
      <c r="BB15" s="181">
        <v>480</v>
      </c>
      <c r="BC15" s="187">
        <f t="shared" si="20"/>
        <v>112.67605633802818</v>
      </c>
      <c r="BD15" s="185">
        <f t="shared" si="21"/>
        <v>54</v>
      </c>
      <c r="BE15" s="182">
        <v>2699.7619047619046</v>
      </c>
      <c r="BF15" s="181">
        <v>3758.0582524271845</v>
      </c>
      <c r="BG15" s="185">
        <f t="shared" si="22"/>
        <v>1058.2963476652799</v>
      </c>
      <c r="BH15" s="181">
        <v>78</v>
      </c>
      <c r="BI15" s="181">
        <v>122</v>
      </c>
      <c r="BJ15" s="186">
        <f t="shared" si="29"/>
        <v>156.4</v>
      </c>
      <c r="BK15" s="185">
        <f t="shared" si="30"/>
        <v>44</v>
      </c>
      <c r="BL15" s="181">
        <v>7</v>
      </c>
      <c r="BM15" s="181">
        <v>4653.1899999999996</v>
      </c>
      <c r="BN15" s="181">
        <v>4516.51</v>
      </c>
      <c r="BO15" s="196">
        <f t="shared" si="31"/>
        <v>97.062660239534608</v>
      </c>
      <c r="BP15" s="185">
        <f t="shared" si="32"/>
        <v>-136.67999999999938</v>
      </c>
    </row>
    <row r="16" spans="1:68" s="82" customFormat="1" ht="18" customHeight="1" x14ac:dyDescent="0.25">
      <c r="A16" s="193" t="s">
        <v>132</v>
      </c>
      <c r="B16" s="181">
        <v>864</v>
      </c>
      <c r="C16" s="182">
        <v>873</v>
      </c>
      <c r="D16" s="186">
        <f t="shared" si="0"/>
        <v>101.04166666666667</v>
      </c>
      <c r="E16" s="185">
        <f t="shared" si="1"/>
        <v>9</v>
      </c>
      <c r="F16" s="181">
        <v>257</v>
      </c>
      <c r="G16" s="181">
        <v>217</v>
      </c>
      <c r="H16" s="186">
        <f t="shared" si="2"/>
        <v>84.435797665369648</v>
      </c>
      <c r="I16" s="185">
        <f t="shared" si="3"/>
        <v>-40</v>
      </c>
      <c r="J16" s="181">
        <v>175</v>
      </c>
      <c r="K16" s="181">
        <v>186</v>
      </c>
      <c r="L16" s="186">
        <f t="shared" si="4"/>
        <v>106.28571428571429</v>
      </c>
      <c r="M16" s="185">
        <f t="shared" si="5"/>
        <v>11</v>
      </c>
      <c r="N16" s="181">
        <v>118</v>
      </c>
      <c r="O16" s="181">
        <v>124</v>
      </c>
      <c r="P16" s="186">
        <f t="shared" si="6"/>
        <v>105.08474576271188</v>
      </c>
      <c r="Q16" s="185">
        <f t="shared" si="7"/>
        <v>6</v>
      </c>
      <c r="R16" s="196">
        <f>'7'!N16/'7'!J16*100</f>
        <v>67.428571428571431</v>
      </c>
      <c r="S16" s="196">
        <f t="shared" si="23"/>
        <v>66.666666666666657</v>
      </c>
      <c r="T16" s="196">
        <f t="shared" si="24"/>
        <v>-0.76190476190477341</v>
      </c>
      <c r="U16" s="181">
        <v>21</v>
      </c>
      <c r="V16" s="181">
        <v>90</v>
      </c>
      <c r="W16" s="187">
        <f t="shared" si="25"/>
        <v>428.57142857142856</v>
      </c>
      <c r="X16" s="185">
        <f t="shared" si="8"/>
        <v>69</v>
      </c>
      <c r="Y16" s="181">
        <v>1381</v>
      </c>
      <c r="Z16" s="181">
        <v>1215</v>
      </c>
      <c r="AA16" s="187">
        <f t="shared" si="9"/>
        <v>87.979724837074585</v>
      </c>
      <c r="AB16" s="185">
        <f t="shared" si="10"/>
        <v>-166</v>
      </c>
      <c r="AC16" s="181">
        <v>853</v>
      </c>
      <c r="AD16" s="181">
        <v>846</v>
      </c>
      <c r="AE16" s="187">
        <f t="shared" si="11"/>
        <v>99.179366940211025</v>
      </c>
      <c r="AF16" s="185">
        <f t="shared" si="12"/>
        <v>-7</v>
      </c>
      <c r="AG16" s="181">
        <v>286</v>
      </c>
      <c r="AH16" s="182">
        <v>193</v>
      </c>
      <c r="AI16" s="187">
        <f t="shared" si="26"/>
        <v>67.48251748251748</v>
      </c>
      <c r="AJ16" s="185">
        <f t="shared" si="27"/>
        <v>-93</v>
      </c>
      <c r="AK16" s="181">
        <v>16</v>
      </c>
      <c r="AL16" s="181">
        <v>8</v>
      </c>
      <c r="AM16" s="187">
        <f t="shared" si="13"/>
        <v>50</v>
      </c>
      <c r="AN16" s="185">
        <f t="shared" si="14"/>
        <v>-8</v>
      </c>
      <c r="AO16" s="201">
        <v>62</v>
      </c>
      <c r="AP16" s="201">
        <v>76</v>
      </c>
      <c r="AQ16" s="190">
        <f t="shared" si="28"/>
        <v>122.6</v>
      </c>
      <c r="AR16" s="189">
        <f t="shared" si="15"/>
        <v>14</v>
      </c>
      <c r="AS16" s="202">
        <v>285</v>
      </c>
      <c r="AT16" s="203">
        <v>293</v>
      </c>
      <c r="AU16" s="204">
        <f t="shared" si="16"/>
        <v>102.8</v>
      </c>
      <c r="AV16" s="188">
        <f t="shared" si="17"/>
        <v>8</v>
      </c>
      <c r="AW16" s="181">
        <v>663</v>
      </c>
      <c r="AX16" s="181">
        <v>660</v>
      </c>
      <c r="AY16" s="187">
        <f t="shared" si="18"/>
        <v>99.547511312217196</v>
      </c>
      <c r="AZ16" s="185">
        <f t="shared" si="19"/>
        <v>-3</v>
      </c>
      <c r="BA16" s="181">
        <v>572</v>
      </c>
      <c r="BB16" s="181">
        <v>580</v>
      </c>
      <c r="BC16" s="187">
        <f t="shared" si="20"/>
        <v>101.3986013986014</v>
      </c>
      <c r="BD16" s="185">
        <f t="shared" si="21"/>
        <v>8</v>
      </c>
      <c r="BE16" s="182">
        <v>1758.4642233856894</v>
      </c>
      <c r="BF16" s="181">
        <v>2211.4638447971784</v>
      </c>
      <c r="BG16" s="185">
        <f t="shared" si="22"/>
        <v>452.99962141148899</v>
      </c>
      <c r="BH16" s="181">
        <v>125</v>
      </c>
      <c r="BI16" s="181">
        <v>97</v>
      </c>
      <c r="BJ16" s="186">
        <f t="shared" si="29"/>
        <v>77.599999999999994</v>
      </c>
      <c r="BK16" s="185">
        <f t="shared" si="30"/>
        <v>-28</v>
      </c>
      <c r="BL16" s="181">
        <v>3</v>
      </c>
      <c r="BM16" s="181">
        <v>3889.4</v>
      </c>
      <c r="BN16" s="181">
        <v>4930.5200000000004</v>
      </c>
      <c r="BO16" s="196">
        <f t="shared" si="31"/>
        <v>126.76813904458272</v>
      </c>
      <c r="BP16" s="185">
        <f t="shared" si="32"/>
        <v>1041.1200000000003</v>
      </c>
    </row>
    <row r="17" spans="1:68" s="82" customFormat="1" ht="18" customHeight="1" x14ac:dyDescent="0.25">
      <c r="A17" s="193" t="s">
        <v>131</v>
      </c>
      <c r="B17" s="181">
        <v>607</v>
      </c>
      <c r="C17" s="182">
        <v>660</v>
      </c>
      <c r="D17" s="186">
        <f t="shared" si="0"/>
        <v>108.73146622734762</v>
      </c>
      <c r="E17" s="185">
        <f t="shared" si="1"/>
        <v>53</v>
      </c>
      <c r="F17" s="181">
        <v>247</v>
      </c>
      <c r="G17" s="181">
        <v>222</v>
      </c>
      <c r="H17" s="186">
        <f t="shared" si="2"/>
        <v>89.878542510121463</v>
      </c>
      <c r="I17" s="185">
        <f t="shared" si="3"/>
        <v>-25</v>
      </c>
      <c r="J17" s="181">
        <v>227</v>
      </c>
      <c r="K17" s="181">
        <v>253</v>
      </c>
      <c r="L17" s="186">
        <f t="shared" si="4"/>
        <v>111.45374449339207</v>
      </c>
      <c r="M17" s="185">
        <f t="shared" si="5"/>
        <v>26</v>
      </c>
      <c r="N17" s="181">
        <v>125</v>
      </c>
      <c r="O17" s="181">
        <v>173</v>
      </c>
      <c r="P17" s="186">
        <f t="shared" si="6"/>
        <v>138.39999999999998</v>
      </c>
      <c r="Q17" s="185">
        <f t="shared" si="7"/>
        <v>48</v>
      </c>
      <c r="R17" s="196">
        <f>'7'!N17/'7'!J17*100</f>
        <v>55.066079295154182</v>
      </c>
      <c r="S17" s="196">
        <f t="shared" si="23"/>
        <v>68.379446640316218</v>
      </c>
      <c r="T17" s="196">
        <f t="shared" si="24"/>
        <v>13.313367345162035</v>
      </c>
      <c r="U17" s="181">
        <v>10</v>
      </c>
      <c r="V17" s="181">
        <v>27</v>
      </c>
      <c r="W17" s="187">
        <f t="shared" si="25"/>
        <v>270</v>
      </c>
      <c r="X17" s="185">
        <f t="shared" si="8"/>
        <v>17</v>
      </c>
      <c r="Y17" s="181">
        <v>1112</v>
      </c>
      <c r="Z17" s="181">
        <v>1335</v>
      </c>
      <c r="AA17" s="187">
        <f t="shared" si="9"/>
        <v>120.05395683453237</v>
      </c>
      <c r="AB17" s="185">
        <f t="shared" si="10"/>
        <v>223</v>
      </c>
      <c r="AC17" s="181">
        <v>576</v>
      </c>
      <c r="AD17" s="181">
        <v>656</v>
      </c>
      <c r="AE17" s="187">
        <f t="shared" si="11"/>
        <v>113.88888888888889</v>
      </c>
      <c r="AF17" s="185">
        <f t="shared" si="12"/>
        <v>80</v>
      </c>
      <c r="AG17" s="181">
        <v>248</v>
      </c>
      <c r="AH17" s="182">
        <v>263</v>
      </c>
      <c r="AI17" s="187">
        <f t="shared" si="26"/>
        <v>106.04838709677421</v>
      </c>
      <c r="AJ17" s="185">
        <f t="shared" si="27"/>
        <v>15</v>
      </c>
      <c r="AK17" s="181">
        <v>14</v>
      </c>
      <c r="AL17" s="181">
        <v>28</v>
      </c>
      <c r="AM17" s="187">
        <f t="shared" si="13"/>
        <v>200</v>
      </c>
      <c r="AN17" s="185">
        <f t="shared" si="14"/>
        <v>14</v>
      </c>
      <c r="AO17" s="201">
        <v>84</v>
      </c>
      <c r="AP17" s="201">
        <v>111</v>
      </c>
      <c r="AQ17" s="190">
        <f t="shared" si="28"/>
        <v>132.1</v>
      </c>
      <c r="AR17" s="189">
        <f t="shared" si="15"/>
        <v>27</v>
      </c>
      <c r="AS17" s="202">
        <v>320</v>
      </c>
      <c r="AT17" s="203">
        <v>322</v>
      </c>
      <c r="AU17" s="204">
        <f t="shared" si="16"/>
        <v>100.6</v>
      </c>
      <c r="AV17" s="188">
        <f t="shared" si="17"/>
        <v>2</v>
      </c>
      <c r="AW17" s="181">
        <v>395</v>
      </c>
      <c r="AX17" s="181">
        <v>514</v>
      </c>
      <c r="AY17" s="187">
        <f t="shared" si="18"/>
        <v>130.12658227848101</v>
      </c>
      <c r="AZ17" s="185">
        <f t="shared" si="19"/>
        <v>119</v>
      </c>
      <c r="BA17" s="181">
        <v>366</v>
      </c>
      <c r="BB17" s="181">
        <v>457</v>
      </c>
      <c r="BC17" s="187">
        <f t="shared" si="20"/>
        <v>124.86338797814207</v>
      </c>
      <c r="BD17" s="185">
        <f t="shared" si="21"/>
        <v>91</v>
      </c>
      <c r="BE17" s="182">
        <v>2689.5</v>
      </c>
      <c r="BF17" s="181">
        <v>3965.4205607476633</v>
      </c>
      <c r="BG17" s="185">
        <f t="shared" si="22"/>
        <v>1275.9205607476633</v>
      </c>
      <c r="BH17" s="181">
        <v>62</v>
      </c>
      <c r="BI17" s="181">
        <v>81</v>
      </c>
      <c r="BJ17" s="186">
        <f t="shared" si="29"/>
        <v>130.6</v>
      </c>
      <c r="BK17" s="185">
        <f t="shared" si="30"/>
        <v>19</v>
      </c>
      <c r="BL17" s="181">
        <v>8</v>
      </c>
      <c r="BM17" s="181">
        <v>4234.87</v>
      </c>
      <c r="BN17" s="181">
        <v>5020.0200000000004</v>
      </c>
      <c r="BO17" s="196">
        <f t="shared" si="31"/>
        <v>118.54012047595323</v>
      </c>
      <c r="BP17" s="185">
        <f t="shared" si="32"/>
        <v>785.15000000000055</v>
      </c>
    </row>
    <row r="18" spans="1:68" s="82" customFormat="1" ht="18" customHeight="1" x14ac:dyDescent="0.25">
      <c r="A18" s="193" t="s">
        <v>130</v>
      </c>
      <c r="B18" s="181">
        <v>1258</v>
      </c>
      <c r="C18" s="182">
        <v>1167</v>
      </c>
      <c r="D18" s="186">
        <f t="shared" si="0"/>
        <v>92.766295707472182</v>
      </c>
      <c r="E18" s="185">
        <f t="shared" si="1"/>
        <v>-91</v>
      </c>
      <c r="F18" s="181">
        <v>414</v>
      </c>
      <c r="G18" s="181">
        <v>382</v>
      </c>
      <c r="H18" s="186">
        <f t="shared" si="2"/>
        <v>92.270531400966178</v>
      </c>
      <c r="I18" s="185">
        <f t="shared" si="3"/>
        <v>-32</v>
      </c>
      <c r="J18" s="181">
        <v>499</v>
      </c>
      <c r="K18" s="181">
        <v>511</v>
      </c>
      <c r="L18" s="186">
        <f t="shared" si="4"/>
        <v>102.40480961923848</v>
      </c>
      <c r="M18" s="185">
        <f t="shared" si="5"/>
        <v>12</v>
      </c>
      <c r="N18" s="181">
        <v>332</v>
      </c>
      <c r="O18" s="181">
        <v>382</v>
      </c>
      <c r="P18" s="186">
        <f t="shared" si="6"/>
        <v>115.06024096385543</v>
      </c>
      <c r="Q18" s="185">
        <f t="shared" si="7"/>
        <v>50</v>
      </c>
      <c r="R18" s="196">
        <f>'7'!N18/'7'!J18*100</f>
        <v>66.533066132264523</v>
      </c>
      <c r="S18" s="196">
        <f t="shared" si="23"/>
        <v>74.755381604696666</v>
      </c>
      <c r="T18" s="196">
        <f t="shared" si="24"/>
        <v>8.2223154724321432</v>
      </c>
      <c r="U18" s="181">
        <v>23</v>
      </c>
      <c r="V18" s="181">
        <v>83</v>
      </c>
      <c r="W18" s="187">
        <f t="shared" si="25"/>
        <v>360.86956521739131</v>
      </c>
      <c r="X18" s="185">
        <f t="shared" si="8"/>
        <v>60</v>
      </c>
      <c r="Y18" s="181">
        <v>2262</v>
      </c>
      <c r="Z18" s="181">
        <v>2200</v>
      </c>
      <c r="AA18" s="187">
        <f t="shared" si="9"/>
        <v>97.259062776304148</v>
      </c>
      <c r="AB18" s="185">
        <f t="shared" si="10"/>
        <v>-62</v>
      </c>
      <c r="AC18" s="181">
        <v>1234</v>
      </c>
      <c r="AD18" s="181">
        <v>1128</v>
      </c>
      <c r="AE18" s="187">
        <f t="shared" si="11"/>
        <v>91.41004862236629</v>
      </c>
      <c r="AF18" s="185">
        <f t="shared" si="12"/>
        <v>-106</v>
      </c>
      <c r="AG18" s="181">
        <v>545</v>
      </c>
      <c r="AH18" s="182">
        <v>570</v>
      </c>
      <c r="AI18" s="187">
        <f t="shared" si="26"/>
        <v>104.58715596330275</v>
      </c>
      <c r="AJ18" s="185">
        <f t="shared" si="27"/>
        <v>25</v>
      </c>
      <c r="AK18" s="181">
        <v>45</v>
      </c>
      <c r="AL18" s="181">
        <v>71</v>
      </c>
      <c r="AM18" s="187">
        <f t="shared" si="13"/>
        <v>157.77777777777777</v>
      </c>
      <c r="AN18" s="185">
        <f t="shared" si="14"/>
        <v>26</v>
      </c>
      <c r="AO18" s="201">
        <v>279</v>
      </c>
      <c r="AP18" s="201">
        <v>246</v>
      </c>
      <c r="AQ18" s="190">
        <f t="shared" si="28"/>
        <v>88.2</v>
      </c>
      <c r="AR18" s="189">
        <f t="shared" si="15"/>
        <v>-33</v>
      </c>
      <c r="AS18" s="202">
        <v>635</v>
      </c>
      <c r="AT18" s="203">
        <v>637</v>
      </c>
      <c r="AU18" s="204">
        <f t="shared" si="16"/>
        <v>100.3</v>
      </c>
      <c r="AV18" s="188">
        <f t="shared" si="17"/>
        <v>2</v>
      </c>
      <c r="AW18" s="181">
        <v>852</v>
      </c>
      <c r="AX18" s="181">
        <v>838</v>
      </c>
      <c r="AY18" s="187">
        <f t="shared" si="18"/>
        <v>98.356807511737088</v>
      </c>
      <c r="AZ18" s="185">
        <f t="shared" si="19"/>
        <v>-14</v>
      </c>
      <c r="BA18" s="181">
        <v>739</v>
      </c>
      <c r="BB18" s="181">
        <v>717</v>
      </c>
      <c r="BC18" s="187">
        <f t="shared" si="20"/>
        <v>97.023004059539915</v>
      </c>
      <c r="BD18" s="185">
        <f t="shared" si="21"/>
        <v>-22</v>
      </c>
      <c r="BE18" s="182">
        <v>1789.7654584221748</v>
      </c>
      <c r="BF18" s="181">
        <v>2257.7039274924473</v>
      </c>
      <c r="BG18" s="185">
        <f t="shared" si="22"/>
        <v>467.9384690702725</v>
      </c>
      <c r="BH18" s="181">
        <v>107</v>
      </c>
      <c r="BI18" s="181">
        <v>113</v>
      </c>
      <c r="BJ18" s="186">
        <f t="shared" si="29"/>
        <v>105.6</v>
      </c>
      <c r="BK18" s="185">
        <f t="shared" si="30"/>
        <v>6</v>
      </c>
      <c r="BL18" s="181">
        <v>26</v>
      </c>
      <c r="BM18" s="181">
        <v>4178.26</v>
      </c>
      <c r="BN18" s="181">
        <v>4845.42</v>
      </c>
      <c r="BO18" s="196">
        <f t="shared" si="31"/>
        <v>115.96741227209412</v>
      </c>
      <c r="BP18" s="185">
        <f t="shared" si="32"/>
        <v>667.15999999999985</v>
      </c>
    </row>
    <row r="19" spans="1:68" s="83" customFormat="1" ht="18" customHeight="1" x14ac:dyDescent="0.25">
      <c r="A19" s="193" t="s">
        <v>129</v>
      </c>
      <c r="B19" s="181">
        <v>545</v>
      </c>
      <c r="C19" s="182">
        <v>503</v>
      </c>
      <c r="D19" s="186">
        <f t="shared" si="0"/>
        <v>92.293577981651381</v>
      </c>
      <c r="E19" s="185">
        <f t="shared" si="1"/>
        <v>-42</v>
      </c>
      <c r="F19" s="181">
        <v>243</v>
      </c>
      <c r="G19" s="181">
        <v>144</v>
      </c>
      <c r="H19" s="186">
        <f t="shared" si="2"/>
        <v>59.259259259259252</v>
      </c>
      <c r="I19" s="185">
        <f t="shared" si="3"/>
        <v>-99</v>
      </c>
      <c r="J19" s="181">
        <v>148</v>
      </c>
      <c r="K19" s="181">
        <v>239</v>
      </c>
      <c r="L19" s="186">
        <f t="shared" si="4"/>
        <v>161.48648648648648</v>
      </c>
      <c r="M19" s="185">
        <f t="shared" si="5"/>
        <v>91</v>
      </c>
      <c r="N19" s="181">
        <v>106</v>
      </c>
      <c r="O19" s="181">
        <v>139</v>
      </c>
      <c r="P19" s="186">
        <f t="shared" si="6"/>
        <v>131.13207547169813</v>
      </c>
      <c r="Q19" s="185">
        <f t="shared" si="7"/>
        <v>33</v>
      </c>
      <c r="R19" s="196">
        <f>'7'!N19/'7'!J19*100</f>
        <v>71.621621621621628</v>
      </c>
      <c r="S19" s="196">
        <f t="shared" si="23"/>
        <v>58.158995815899587</v>
      </c>
      <c r="T19" s="196">
        <f t="shared" si="24"/>
        <v>-13.462625805722041</v>
      </c>
      <c r="U19" s="181">
        <v>15</v>
      </c>
      <c r="V19" s="181">
        <v>38</v>
      </c>
      <c r="W19" s="187">
        <f t="shared" si="25"/>
        <v>253.33333333333331</v>
      </c>
      <c r="X19" s="185">
        <f t="shared" si="8"/>
        <v>23</v>
      </c>
      <c r="Y19" s="181">
        <v>961</v>
      </c>
      <c r="Z19" s="181">
        <v>1205</v>
      </c>
      <c r="AA19" s="187">
        <f t="shared" si="9"/>
        <v>125.39021852237254</v>
      </c>
      <c r="AB19" s="185">
        <f t="shared" si="10"/>
        <v>244</v>
      </c>
      <c r="AC19" s="181">
        <v>535</v>
      </c>
      <c r="AD19" s="181">
        <v>502</v>
      </c>
      <c r="AE19" s="187">
        <f t="shared" si="11"/>
        <v>93.831775700934585</v>
      </c>
      <c r="AF19" s="185">
        <f t="shared" si="12"/>
        <v>-33</v>
      </c>
      <c r="AG19" s="181">
        <v>210</v>
      </c>
      <c r="AH19" s="182">
        <v>439</v>
      </c>
      <c r="AI19" s="187">
        <f t="shared" si="26"/>
        <v>209.04761904761907</v>
      </c>
      <c r="AJ19" s="185">
        <f t="shared" si="27"/>
        <v>229</v>
      </c>
      <c r="AK19" s="181">
        <v>28</v>
      </c>
      <c r="AL19" s="181">
        <v>44</v>
      </c>
      <c r="AM19" s="187">
        <f t="shared" si="13"/>
        <v>157.14285714285714</v>
      </c>
      <c r="AN19" s="185">
        <f t="shared" si="14"/>
        <v>16</v>
      </c>
      <c r="AO19" s="201">
        <v>83</v>
      </c>
      <c r="AP19" s="201">
        <v>84</v>
      </c>
      <c r="AQ19" s="190">
        <f t="shared" si="28"/>
        <v>101.2</v>
      </c>
      <c r="AR19" s="189">
        <f t="shared" si="15"/>
        <v>1</v>
      </c>
      <c r="AS19" s="202">
        <v>268</v>
      </c>
      <c r="AT19" s="203">
        <v>314</v>
      </c>
      <c r="AU19" s="204">
        <f t="shared" si="16"/>
        <v>117.2</v>
      </c>
      <c r="AV19" s="188">
        <f t="shared" si="17"/>
        <v>46</v>
      </c>
      <c r="AW19" s="181">
        <v>426</v>
      </c>
      <c r="AX19" s="181">
        <v>336</v>
      </c>
      <c r="AY19" s="187">
        <f t="shared" si="18"/>
        <v>78.873239436619713</v>
      </c>
      <c r="AZ19" s="185">
        <f t="shared" si="19"/>
        <v>-90</v>
      </c>
      <c r="BA19" s="181">
        <v>402</v>
      </c>
      <c r="BB19" s="181">
        <v>315</v>
      </c>
      <c r="BC19" s="187">
        <f t="shared" si="20"/>
        <v>78.358208955223887</v>
      </c>
      <c r="BD19" s="185">
        <f t="shared" si="21"/>
        <v>-87</v>
      </c>
      <c r="BE19" s="182">
        <v>2465.217391304348</v>
      </c>
      <c r="BF19" s="181">
        <v>3216.7701863354037</v>
      </c>
      <c r="BG19" s="185">
        <f t="shared" si="22"/>
        <v>751.55279503105567</v>
      </c>
      <c r="BH19" s="181">
        <v>96</v>
      </c>
      <c r="BI19" s="181">
        <v>82</v>
      </c>
      <c r="BJ19" s="186">
        <f t="shared" si="29"/>
        <v>85.4</v>
      </c>
      <c r="BK19" s="185">
        <f t="shared" si="30"/>
        <v>-14</v>
      </c>
      <c r="BL19" s="181">
        <v>7</v>
      </c>
      <c r="BM19" s="181">
        <v>4260.91</v>
      </c>
      <c r="BN19" s="181">
        <v>5174.51</v>
      </c>
      <c r="BO19" s="196">
        <f t="shared" si="31"/>
        <v>121.44142917827413</v>
      </c>
      <c r="BP19" s="185">
        <f t="shared" si="32"/>
        <v>913.60000000000036</v>
      </c>
    </row>
    <row r="20" spans="1:68" s="82" customFormat="1" ht="18" customHeight="1" x14ac:dyDescent="0.2">
      <c r="A20" s="194" t="s">
        <v>128</v>
      </c>
      <c r="B20" s="181">
        <v>270</v>
      </c>
      <c r="C20" s="182">
        <v>249</v>
      </c>
      <c r="D20" s="186">
        <f t="shared" si="0"/>
        <v>92.222222222222229</v>
      </c>
      <c r="E20" s="185">
        <f t="shared" si="1"/>
        <v>-21</v>
      </c>
      <c r="F20" s="181">
        <v>68</v>
      </c>
      <c r="G20" s="181">
        <v>53</v>
      </c>
      <c r="H20" s="186">
        <f t="shared" si="2"/>
        <v>77.941176470588232</v>
      </c>
      <c r="I20" s="185">
        <f t="shared" si="3"/>
        <v>-15</v>
      </c>
      <c r="J20" s="181">
        <v>110</v>
      </c>
      <c r="K20" s="181">
        <v>100</v>
      </c>
      <c r="L20" s="186">
        <f t="shared" si="4"/>
        <v>90.909090909090907</v>
      </c>
      <c r="M20" s="185">
        <f t="shared" si="5"/>
        <v>-10</v>
      </c>
      <c r="N20" s="181">
        <v>72</v>
      </c>
      <c r="O20" s="181">
        <v>47</v>
      </c>
      <c r="P20" s="186">
        <f t="shared" si="6"/>
        <v>65.277777777777786</v>
      </c>
      <c r="Q20" s="185">
        <f t="shared" si="7"/>
        <v>-25</v>
      </c>
      <c r="R20" s="196">
        <f>'7'!N20/'7'!J20*100</f>
        <v>65.454545454545453</v>
      </c>
      <c r="S20" s="196">
        <f t="shared" si="23"/>
        <v>47</v>
      </c>
      <c r="T20" s="196">
        <f t="shared" si="24"/>
        <v>-18.454545454545453</v>
      </c>
      <c r="U20" s="181">
        <v>11</v>
      </c>
      <c r="V20" s="181">
        <v>17</v>
      </c>
      <c r="W20" s="187">
        <f t="shared" si="25"/>
        <v>154.54545454545453</v>
      </c>
      <c r="X20" s="185">
        <f t="shared" si="8"/>
        <v>6</v>
      </c>
      <c r="Y20" s="181">
        <v>651</v>
      </c>
      <c r="Z20" s="181">
        <v>623</v>
      </c>
      <c r="AA20" s="187">
        <f t="shared" si="9"/>
        <v>95.6989247311828</v>
      </c>
      <c r="AB20" s="185">
        <f t="shared" si="10"/>
        <v>-28</v>
      </c>
      <c r="AC20" s="181">
        <v>262</v>
      </c>
      <c r="AD20" s="181">
        <v>238</v>
      </c>
      <c r="AE20" s="187">
        <f t="shared" si="11"/>
        <v>90.839694656488547</v>
      </c>
      <c r="AF20" s="185">
        <f t="shared" si="12"/>
        <v>-24</v>
      </c>
      <c r="AG20" s="181">
        <v>227</v>
      </c>
      <c r="AH20" s="182">
        <v>223</v>
      </c>
      <c r="AI20" s="187">
        <f t="shared" si="26"/>
        <v>98.23788546255507</v>
      </c>
      <c r="AJ20" s="185">
        <f t="shared" si="27"/>
        <v>-4</v>
      </c>
      <c r="AK20" s="181">
        <v>11</v>
      </c>
      <c r="AL20" s="181">
        <v>9</v>
      </c>
      <c r="AM20" s="187">
        <f t="shared" si="13"/>
        <v>81.818181818181827</v>
      </c>
      <c r="AN20" s="185">
        <f t="shared" si="14"/>
        <v>-2</v>
      </c>
      <c r="AO20" s="201">
        <v>58</v>
      </c>
      <c r="AP20" s="201">
        <v>44</v>
      </c>
      <c r="AQ20" s="190">
        <f t="shared" si="28"/>
        <v>75.900000000000006</v>
      </c>
      <c r="AR20" s="189">
        <f t="shared" si="15"/>
        <v>-14</v>
      </c>
      <c r="AS20" s="202">
        <v>115</v>
      </c>
      <c r="AT20" s="203">
        <v>103</v>
      </c>
      <c r="AU20" s="204">
        <f t="shared" si="16"/>
        <v>89.6</v>
      </c>
      <c r="AV20" s="188">
        <f t="shared" si="17"/>
        <v>-12</v>
      </c>
      <c r="AW20" s="181">
        <v>179</v>
      </c>
      <c r="AX20" s="181">
        <v>160</v>
      </c>
      <c r="AY20" s="187">
        <f t="shared" si="18"/>
        <v>89.385474860335194</v>
      </c>
      <c r="AZ20" s="185">
        <f t="shared" si="19"/>
        <v>-19</v>
      </c>
      <c r="BA20" s="181">
        <v>161</v>
      </c>
      <c r="BB20" s="181">
        <v>155</v>
      </c>
      <c r="BC20" s="187">
        <f t="shared" si="20"/>
        <v>96.273291925465841</v>
      </c>
      <c r="BD20" s="185">
        <f t="shared" si="21"/>
        <v>-6</v>
      </c>
      <c r="BE20" s="182">
        <v>2070.2380952380954</v>
      </c>
      <c r="BF20" s="181">
        <v>2886</v>
      </c>
      <c r="BG20" s="185">
        <f t="shared" si="22"/>
        <v>815.76190476190459</v>
      </c>
      <c r="BH20" s="181">
        <v>15</v>
      </c>
      <c r="BI20" s="181">
        <v>10</v>
      </c>
      <c r="BJ20" s="186">
        <f t="shared" si="29"/>
        <v>66.7</v>
      </c>
      <c r="BK20" s="185">
        <f t="shared" si="30"/>
        <v>-5</v>
      </c>
      <c r="BL20" s="181">
        <v>2</v>
      </c>
      <c r="BM20" s="181">
        <v>3724.3</v>
      </c>
      <c r="BN20" s="181">
        <v>4889.2</v>
      </c>
      <c r="BO20" s="196">
        <f t="shared" si="31"/>
        <v>131.27836103428831</v>
      </c>
      <c r="BP20" s="185">
        <f t="shared" si="32"/>
        <v>1164.8999999999996</v>
      </c>
    </row>
    <row r="21" spans="1:68" s="82" customFormat="1" ht="18" customHeight="1" x14ac:dyDescent="0.25">
      <c r="A21" s="193" t="s">
        <v>127</v>
      </c>
      <c r="B21" s="181">
        <v>676</v>
      </c>
      <c r="C21" s="182">
        <v>778</v>
      </c>
      <c r="D21" s="186">
        <f t="shared" si="0"/>
        <v>115.08875739644971</v>
      </c>
      <c r="E21" s="185">
        <f t="shared" si="1"/>
        <v>102</v>
      </c>
      <c r="F21" s="181">
        <v>208</v>
      </c>
      <c r="G21" s="181">
        <v>202</v>
      </c>
      <c r="H21" s="186">
        <f t="shared" si="2"/>
        <v>97.115384615384613</v>
      </c>
      <c r="I21" s="185">
        <f t="shared" si="3"/>
        <v>-6</v>
      </c>
      <c r="J21" s="181">
        <v>120</v>
      </c>
      <c r="K21" s="181">
        <v>269</v>
      </c>
      <c r="L21" s="186">
        <f t="shared" si="4"/>
        <v>224.16666666666666</v>
      </c>
      <c r="M21" s="185">
        <f t="shared" si="5"/>
        <v>149</v>
      </c>
      <c r="N21" s="181">
        <v>82</v>
      </c>
      <c r="O21" s="181">
        <v>165</v>
      </c>
      <c r="P21" s="186">
        <f t="shared" si="6"/>
        <v>201.21951219512195</v>
      </c>
      <c r="Q21" s="185">
        <f t="shared" si="7"/>
        <v>83</v>
      </c>
      <c r="R21" s="196">
        <f>'7'!N21/'7'!J21*100</f>
        <v>68.333333333333329</v>
      </c>
      <c r="S21" s="196">
        <f t="shared" si="23"/>
        <v>61.338289962825279</v>
      </c>
      <c r="T21" s="196">
        <f t="shared" si="24"/>
        <v>-6.9950433705080499</v>
      </c>
      <c r="U21" s="181">
        <v>14</v>
      </c>
      <c r="V21" s="181">
        <v>71</v>
      </c>
      <c r="W21" s="187">
        <f t="shared" si="25"/>
        <v>507.14285714285711</v>
      </c>
      <c r="X21" s="185">
        <f t="shared" si="8"/>
        <v>57</v>
      </c>
      <c r="Y21" s="181">
        <v>1846</v>
      </c>
      <c r="Z21" s="181">
        <v>1935</v>
      </c>
      <c r="AA21" s="187">
        <f t="shared" si="9"/>
        <v>104.82123510292524</v>
      </c>
      <c r="AB21" s="185">
        <f t="shared" si="10"/>
        <v>89</v>
      </c>
      <c r="AC21" s="181">
        <v>656</v>
      </c>
      <c r="AD21" s="181">
        <v>763</v>
      </c>
      <c r="AE21" s="187">
        <f t="shared" si="11"/>
        <v>116.3109756097561</v>
      </c>
      <c r="AF21" s="185">
        <f t="shared" si="12"/>
        <v>107</v>
      </c>
      <c r="AG21" s="181">
        <v>243</v>
      </c>
      <c r="AH21" s="182">
        <v>221</v>
      </c>
      <c r="AI21" s="187">
        <f t="shared" si="26"/>
        <v>90.946502057613159</v>
      </c>
      <c r="AJ21" s="185">
        <f t="shared" si="27"/>
        <v>-22</v>
      </c>
      <c r="AK21" s="181">
        <v>45</v>
      </c>
      <c r="AL21" s="181">
        <v>83</v>
      </c>
      <c r="AM21" s="187">
        <f t="shared" si="13"/>
        <v>184.44444444444446</v>
      </c>
      <c r="AN21" s="185">
        <f t="shared" si="14"/>
        <v>38</v>
      </c>
      <c r="AO21" s="201">
        <v>112</v>
      </c>
      <c r="AP21" s="201">
        <v>110</v>
      </c>
      <c r="AQ21" s="190">
        <f t="shared" si="28"/>
        <v>98.2</v>
      </c>
      <c r="AR21" s="189">
        <f t="shared" si="15"/>
        <v>-2</v>
      </c>
      <c r="AS21" s="202">
        <v>457</v>
      </c>
      <c r="AT21" s="203">
        <v>458</v>
      </c>
      <c r="AU21" s="204">
        <f t="shared" si="16"/>
        <v>100.2</v>
      </c>
      <c r="AV21" s="188">
        <f t="shared" si="17"/>
        <v>1</v>
      </c>
      <c r="AW21" s="181">
        <v>532</v>
      </c>
      <c r="AX21" s="181">
        <v>588</v>
      </c>
      <c r="AY21" s="187">
        <f t="shared" si="18"/>
        <v>110.5263157894737</v>
      </c>
      <c r="AZ21" s="185">
        <f t="shared" si="19"/>
        <v>56</v>
      </c>
      <c r="BA21" s="181">
        <v>474</v>
      </c>
      <c r="BB21" s="181">
        <v>499</v>
      </c>
      <c r="BC21" s="187">
        <f t="shared" si="20"/>
        <v>105.27426160337552</v>
      </c>
      <c r="BD21" s="185">
        <f t="shared" si="21"/>
        <v>25</v>
      </c>
      <c r="BE21" s="182">
        <v>2498.8505747126437</v>
      </c>
      <c r="BF21" s="181">
        <v>3082.7715355805244</v>
      </c>
      <c r="BG21" s="185">
        <f t="shared" si="22"/>
        <v>583.92096086788069</v>
      </c>
      <c r="BH21" s="181">
        <v>239</v>
      </c>
      <c r="BI21" s="181">
        <v>170</v>
      </c>
      <c r="BJ21" s="186">
        <f t="shared" si="29"/>
        <v>71.099999999999994</v>
      </c>
      <c r="BK21" s="185">
        <f t="shared" si="30"/>
        <v>-69</v>
      </c>
      <c r="BL21" s="181">
        <v>24</v>
      </c>
      <c r="BM21" s="181">
        <v>3996.11</v>
      </c>
      <c r="BN21" s="181">
        <v>4896.9399999999996</v>
      </c>
      <c r="BO21" s="196">
        <f t="shared" si="31"/>
        <v>122.54267274924864</v>
      </c>
      <c r="BP21" s="185">
        <f t="shared" si="32"/>
        <v>900.82999999999947</v>
      </c>
    </row>
    <row r="22" spans="1:68" s="82" customFormat="1" ht="18" customHeight="1" x14ac:dyDescent="0.25">
      <c r="A22" s="193" t="s">
        <v>126</v>
      </c>
      <c r="B22" s="181">
        <v>322</v>
      </c>
      <c r="C22" s="182">
        <v>366</v>
      </c>
      <c r="D22" s="186">
        <f t="shared" si="0"/>
        <v>113.66459627329193</v>
      </c>
      <c r="E22" s="185">
        <f t="shared" si="1"/>
        <v>44</v>
      </c>
      <c r="F22" s="181">
        <v>94</v>
      </c>
      <c r="G22" s="181">
        <v>102</v>
      </c>
      <c r="H22" s="186">
        <f t="shared" si="2"/>
        <v>108.51063829787233</v>
      </c>
      <c r="I22" s="185">
        <f t="shared" si="3"/>
        <v>8</v>
      </c>
      <c r="J22" s="181">
        <v>128</v>
      </c>
      <c r="K22" s="181">
        <v>120</v>
      </c>
      <c r="L22" s="186">
        <f t="shared" si="4"/>
        <v>93.75</v>
      </c>
      <c r="M22" s="185">
        <f t="shared" si="5"/>
        <v>-8</v>
      </c>
      <c r="N22" s="181">
        <v>56</v>
      </c>
      <c r="O22" s="181">
        <v>66</v>
      </c>
      <c r="P22" s="186">
        <f t="shared" si="6"/>
        <v>117.85714285714286</v>
      </c>
      <c r="Q22" s="185">
        <f t="shared" si="7"/>
        <v>10</v>
      </c>
      <c r="R22" s="196">
        <f>'7'!N22/'7'!J22*100</f>
        <v>43.75</v>
      </c>
      <c r="S22" s="196">
        <f t="shared" si="23"/>
        <v>55.000000000000007</v>
      </c>
      <c r="T22" s="196">
        <f t="shared" si="24"/>
        <v>11.250000000000007</v>
      </c>
      <c r="U22" s="181">
        <v>3</v>
      </c>
      <c r="V22" s="181">
        <v>27</v>
      </c>
      <c r="W22" s="187">
        <f t="shared" si="25"/>
        <v>900</v>
      </c>
      <c r="X22" s="185">
        <f t="shared" si="8"/>
        <v>24</v>
      </c>
      <c r="Y22" s="181">
        <v>456</v>
      </c>
      <c r="Z22" s="181">
        <v>437</v>
      </c>
      <c r="AA22" s="187">
        <f t="shared" si="9"/>
        <v>95.833333333333343</v>
      </c>
      <c r="AB22" s="185">
        <f t="shared" si="10"/>
        <v>-19</v>
      </c>
      <c r="AC22" s="181">
        <v>298</v>
      </c>
      <c r="AD22" s="181">
        <v>301</v>
      </c>
      <c r="AE22" s="187">
        <f t="shared" si="11"/>
        <v>101.00671140939596</v>
      </c>
      <c r="AF22" s="185">
        <f t="shared" si="12"/>
        <v>3</v>
      </c>
      <c r="AG22" s="181">
        <v>70</v>
      </c>
      <c r="AH22" s="182">
        <v>52</v>
      </c>
      <c r="AI22" s="187">
        <f t="shared" si="26"/>
        <v>74.285714285714292</v>
      </c>
      <c r="AJ22" s="185">
        <f t="shared" si="27"/>
        <v>-18</v>
      </c>
      <c r="AK22" s="181">
        <v>8</v>
      </c>
      <c r="AL22" s="181">
        <v>2</v>
      </c>
      <c r="AM22" s="187">
        <v>0</v>
      </c>
      <c r="AN22" s="185">
        <f t="shared" si="14"/>
        <v>-6</v>
      </c>
      <c r="AO22" s="201">
        <v>36</v>
      </c>
      <c r="AP22" s="201">
        <v>39</v>
      </c>
      <c r="AQ22" s="190">
        <f t="shared" si="28"/>
        <v>108.3</v>
      </c>
      <c r="AR22" s="189">
        <f t="shared" si="15"/>
        <v>3</v>
      </c>
      <c r="AS22" s="202">
        <v>140</v>
      </c>
      <c r="AT22" s="181">
        <v>144</v>
      </c>
      <c r="AU22" s="187">
        <f t="shared" si="16"/>
        <v>102.9</v>
      </c>
      <c r="AV22" s="185">
        <f t="shared" si="17"/>
        <v>4</v>
      </c>
      <c r="AW22" s="181">
        <v>233</v>
      </c>
      <c r="AX22" s="181">
        <v>249</v>
      </c>
      <c r="AY22" s="187">
        <f t="shared" si="18"/>
        <v>106.86695278969958</v>
      </c>
      <c r="AZ22" s="185">
        <f t="shared" si="19"/>
        <v>16</v>
      </c>
      <c r="BA22" s="181">
        <v>216</v>
      </c>
      <c r="BB22" s="181">
        <v>202</v>
      </c>
      <c r="BC22" s="187">
        <f t="shared" si="20"/>
        <v>93.518518518518519</v>
      </c>
      <c r="BD22" s="185">
        <f t="shared" si="21"/>
        <v>-14</v>
      </c>
      <c r="BE22" s="182">
        <v>1810.204081632653</v>
      </c>
      <c r="BF22" s="181">
        <v>2073.2620320855617</v>
      </c>
      <c r="BG22" s="185">
        <f t="shared" si="22"/>
        <v>263.0579504529087</v>
      </c>
      <c r="BH22" s="181">
        <v>11</v>
      </c>
      <c r="BI22" s="181">
        <v>43</v>
      </c>
      <c r="BJ22" s="186">
        <f t="shared" si="29"/>
        <v>390.9</v>
      </c>
      <c r="BK22" s="185">
        <f t="shared" si="30"/>
        <v>32</v>
      </c>
      <c r="BL22" s="181">
        <v>0</v>
      </c>
      <c r="BM22" s="181">
        <v>6415.64</v>
      </c>
      <c r="BN22" s="181">
        <v>11039.34</v>
      </c>
      <c r="BO22" s="196">
        <f t="shared" si="31"/>
        <v>172.0691934086077</v>
      </c>
      <c r="BP22" s="185">
        <f t="shared" si="32"/>
        <v>4623.7</v>
      </c>
    </row>
    <row r="23" spans="1:68" s="82" customFormat="1" ht="16.5" customHeight="1" x14ac:dyDescent="0.25">
      <c r="A23" s="193" t="s">
        <v>125</v>
      </c>
      <c r="B23" s="181">
        <v>885</v>
      </c>
      <c r="C23" s="182">
        <v>784</v>
      </c>
      <c r="D23" s="186">
        <f t="shared" si="0"/>
        <v>88.587570621468927</v>
      </c>
      <c r="E23" s="185">
        <f t="shared" si="1"/>
        <v>-101</v>
      </c>
      <c r="F23" s="181">
        <v>256</v>
      </c>
      <c r="G23" s="181">
        <v>213</v>
      </c>
      <c r="H23" s="186">
        <f t="shared" si="2"/>
        <v>83.203125</v>
      </c>
      <c r="I23" s="185">
        <f t="shared" si="3"/>
        <v>-43</v>
      </c>
      <c r="J23" s="181">
        <v>153</v>
      </c>
      <c r="K23" s="181">
        <v>205</v>
      </c>
      <c r="L23" s="186">
        <f t="shared" si="4"/>
        <v>133.98692810457516</v>
      </c>
      <c r="M23" s="185">
        <f t="shared" si="5"/>
        <v>52</v>
      </c>
      <c r="N23" s="181">
        <v>108</v>
      </c>
      <c r="O23" s="181">
        <v>98</v>
      </c>
      <c r="P23" s="186">
        <f t="shared" si="6"/>
        <v>90.740740740740748</v>
      </c>
      <c r="Q23" s="185">
        <f t="shared" si="7"/>
        <v>-10</v>
      </c>
      <c r="R23" s="196">
        <f>'7'!N23/'7'!J23*100</f>
        <v>70.588235294117652</v>
      </c>
      <c r="S23" s="196">
        <f t="shared" si="23"/>
        <v>47.804878048780488</v>
      </c>
      <c r="T23" s="196">
        <f t="shared" si="24"/>
        <v>-22.783357245337164</v>
      </c>
      <c r="U23" s="181">
        <v>35</v>
      </c>
      <c r="V23" s="181">
        <v>87</v>
      </c>
      <c r="W23" s="187">
        <f t="shared" si="25"/>
        <v>248.57142857142858</v>
      </c>
      <c r="X23" s="185">
        <f t="shared" si="8"/>
        <v>52</v>
      </c>
      <c r="Y23" s="181">
        <v>1311</v>
      </c>
      <c r="Z23" s="181">
        <v>1383</v>
      </c>
      <c r="AA23" s="187">
        <f t="shared" si="9"/>
        <v>105.49199084668193</v>
      </c>
      <c r="AB23" s="185">
        <f t="shared" si="10"/>
        <v>72</v>
      </c>
      <c r="AC23" s="181">
        <v>865</v>
      </c>
      <c r="AD23" s="181">
        <v>771</v>
      </c>
      <c r="AE23" s="187">
        <f t="shared" si="11"/>
        <v>89.132947976878611</v>
      </c>
      <c r="AF23" s="185">
        <f t="shared" si="12"/>
        <v>-94</v>
      </c>
      <c r="AG23" s="181">
        <v>167</v>
      </c>
      <c r="AH23" s="182">
        <v>262</v>
      </c>
      <c r="AI23" s="187">
        <f t="shared" si="26"/>
        <v>156.88622754491018</v>
      </c>
      <c r="AJ23" s="185">
        <f t="shared" si="27"/>
        <v>95</v>
      </c>
      <c r="AK23" s="181">
        <v>25</v>
      </c>
      <c r="AL23" s="181">
        <v>39</v>
      </c>
      <c r="AM23" s="187">
        <f t="shared" si="13"/>
        <v>156</v>
      </c>
      <c r="AN23" s="185">
        <f t="shared" si="14"/>
        <v>14</v>
      </c>
      <c r="AO23" s="201">
        <v>85</v>
      </c>
      <c r="AP23" s="201">
        <v>110</v>
      </c>
      <c r="AQ23" s="190">
        <f t="shared" si="28"/>
        <v>129.4</v>
      </c>
      <c r="AR23" s="189">
        <f t="shared" si="15"/>
        <v>25</v>
      </c>
      <c r="AS23" s="202">
        <v>336</v>
      </c>
      <c r="AT23" s="181">
        <v>338</v>
      </c>
      <c r="AU23" s="187">
        <f t="shared" si="16"/>
        <v>100.6</v>
      </c>
      <c r="AV23" s="185">
        <f t="shared" si="17"/>
        <v>2</v>
      </c>
      <c r="AW23" s="181">
        <v>712</v>
      </c>
      <c r="AX23" s="181">
        <v>592</v>
      </c>
      <c r="AY23" s="187">
        <f t="shared" si="18"/>
        <v>83.146067415730343</v>
      </c>
      <c r="AZ23" s="185">
        <f t="shared" si="19"/>
        <v>-120</v>
      </c>
      <c r="BA23" s="181">
        <v>655</v>
      </c>
      <c r="BB23" s="181">
        <v>550</v>
      </c>
      <c r="BC23" s="187">
        <f t="shared" si="20"/>
        <v>83.969465648854964</v>
      </c>
      <c r="BD23" s="185">
        <f t="shared" si="21"/>
        <v>-105</v>
      </c>
      <c r="BE23" s="182">
        <v>2247.5630252100841</v>
      </c>
      <c r="BF23" s="181">
        <v>3164.5833333333335</v>
      </c>
      <c r="BG23" s="185">
        <f t="shared" si="22"/>
        <v>917.02030812324938</v>
      </c>
      <c r="BH23" s="181">
        <v>201</v>
      </c>
      <c r="BI23" s="181">
        <v>141</v>
      </c>
      <c r="BJ23" s="186">
        <f t="shared" si="29"/>
        <v>70.099999999999994</v>
      </c>
      <c r="BK23" s="185">
        <f t="shared" si="30"/>
        <v>-60</v>
      </c>
      <c r="BL23" s="181">
        <v>5</v>
      </c>
      <c r="BM23" s="181">
        <v>3971.74</v>
      </c>
      <c r="BN23" s="181">
        <v>4767.78</v>
      </c>
      <c r="BO23" s="196">
        <f t="shared" si="31"/>
        <v>120.0426009758947</v>
      </c>
      <c r="BP23" s="185">
        <f t="shared" si="32"/>
        <v>796.04</v>
      </c>
    </row>
    <row r="24" spans="1:68" s="82" customFormat="1" ht="0.75" hidden="1" customHeight="1" x14ac:dyDescent="0.25">
      <c r="A24" s="193"/>
      <c r="B24" s="181"/>
      <c r="C24" s="182"/>
      <c r="D24" s="186"/>
      <c r="E24" s="185"/>
      <c r="F24" s="181"/>
      <c r="G24" s="181"/>
      <c r="H24" s="186"/>
      <c r="I24" s="185"/>
      <c r="J24" s="181"/>
      <c r="K24" s="181"/>
      <c r="L24" s="186"/>
      <c r="M24" s="185"/>
      <c r="N24" s="181"/>
      <c r="O24" s="181"/>
      <c r="P24" s="186"/>
      <c r="Q24" s="185"/>
      <c r="R24" s="196" t="e">
        <f>'7'!N24/'7'!J24*100</f>
        <v>#DIV/0!</v>
      </c>
      <c r="S24" s="196" t="e">
        <f t="shared" si="23"/>
        <v>#DIV/0!</v>
      </c>
      <c r="T24" s="196" t="e">
        <f t="shared" si="24"/>
        <v>#DIV/0!</v>
      </c>
      <c r="U24" s="181"/>
      <c r="V24" s="181"/>
      <c r="W24" s="187"/>
      <c r="X24" s="185"/>
      <c r="Y24" s="181"/>
      <c r="Z24" s="181"/>
      <c r="AA24" s="187"/>
      <c r="AB24" s="185"/>
      <c r="AC24" s="181"/>
      <c r="AD24" s="181"/>
      <c r="AE24" s="187"/>
      <c r="AF24" s="185"/>
      <c r="AG24" s="181"/>
      <c r="AH24" s="182"/>
      <c r="AI24" s="187"/>
      <c r="AJ24" s="185"/>
      <c r="AK24" s="181"/>
      <c r="AL24" s="181"/>
      <c r="AM24" s="187"/>
      <c r="AN24" s="185"/>
      <c r="AO24" s="201"/>
      <c r="AP24" s="201"/>
      <c r="AQ24" s="190"/>
      <c r="AR24" s="189"/>
      <c r="AS24" s="202"/>
      <c r="AT24" s="181"/>
      <c r="AU24" s="187"/>
      <c r="AV24" s="185"/>
      <c r="AW24" s="181"/>
      <c r="AX24" s="181"/>
      <c r="AY24" s="187"/>
      <c r="AZ24" s="185"/>
      <c r="BA24" s="181"/>
      <c r="BB24" s="181"/>
      <c r="BC24" s="187"/>
      <c r="BD24" s="185"/>
      <c r="BE24" s="182"/>
      <c r="BF24" s="181"/>
      <c r="BG24" s="185"/>
      <c r="BH24" s="181"/>
      <c r="BI24" s="181"/>
      <c r="BJ24" s="186"/>
      <c r="BK24" s="185"/>
      <c r="BL24" s="181"/>
      <c r="BM24" s="181"/>
      <c r="BN24" s="181"/>
      <c r="BO24" s="196" t="e">
        <f t="shared" si="31"/>
        <v>#DIV/0!</v>
      </c>
      <c r="BP24" s="185"/>
    </row>
    <row r="25" spans="1:68" s="82" customFormat="1" ht="18" customHeight="1" x14ac:dyDescent="0.25">
      <c r="A25" s="193" t="s">
        <v>124</v>
      </c>
      <c r="B25" s="181">
        <v>697</v>
      </c>
      <c r="C25" s="182">
        <v>718</v>
      </c>
      <c r="D25" s="186">
        <f t="shared" si="0"/>
        <v>103.01291248206599</v>
      </c>
      <c r="E25" s="185">
        <f t="shared" si="1"/>
        <v>21</v>
      </c>
      <c r="F25" s="181">
        <v>266</v>
      </c>
      <c r="G25" s="181">
        <v>256</v>
      </c>
      <c r="H25" s="186">
        <f t="shared" si="2"/>
        <v>96.240601503759393</v>
      </c>
      <c r="I25" s="185">
        <f t="shared" si="3"/>
        <v>-10</v>
      </c>
      <c r="J25" s="181">
        <v>337</v>
      </c>
      <c r="K25" s="181">
        <v>355</v>
      </c>
      <c r="L25" s="186">
        <f t="shared" si="4"/>
        <v>105.34124629080119</v>
      </c>
      <c r="M25" s="185">
        <f t="shared" si="5"/>
        <v>18</v>
      </c>
      <c r="N25" s="181">
        <v>201</v>
      </c>
      <c r="O25" s="181">
        <v>220</v>
      </c>
      <c r="P25" s="186">
        <f t="shared" si="6"/>
        <v>109.45273631840794</v>
      </c>
      <c r="Q25" s="185">
        <f t="shared" si="7"/>
        <v>19</v>
      </c>
      <c r="R25" s="196">
        <f>'7'!N25/'7'!J25*100</f>
        <v>59.64391691394659</v>
      </c>
      <c r="S25" s="196">
        <f t="shared" si="23"/>
        <v>61.971830985915489</v>
      </c>
      <c r="T25" s="196">
        <f t="shared" si="24"/>
        <v>2.3279140719688982</v>
      </c>
      <c r="U25" s="181">
        <v>5</v>
      </c>
      <c r="V25" s="181">
        <v>70</v>
      </c>
      <c r="W25" s="187">
        <f t="shared" si="25"/>
        <v>1400</v>
      </c>
      <c r="X25" s="185">
        <f t="shared" si="8"/>
        <v>65</v>
      </c>
      <c r="Y25" s="181">
        <v>1308</v>
      </c>
      <c r="Z25" s="181">
        <v>1643</v>
      </c>
      <c r="AA25" s="187">
        <f t="shared" si="9"/>
        <v>125.61162079510704</v>
      </c>
      <c r="AB25" s="185">
        <f t="shared" si="10"/>
        <v>335</v>
      </c>
      <c r="AC25" s="181">
        <v>676</v>
      </c>
      <c r="AD25" s="181">
        <v>694</v>
      </c>
      <c r="AE25" s="187">
        <f t="shared" si="11"/>
        <v>102.66272189349112</v>
      </c>
      <c r="AF25" s="185">
        <f t="shared" si="12"/>
        <v>18</v>
      </c>
      <c r="AG25" s="181">
        <v>271</v>
      </c>
      <c r="AH25" s="182">
        <v>473</v>
      </c>
      <c r="AI25" s="187">
        <f t="shared" si="26"/>
        <v>174.53874538745387</v>
      </c>
      <c r="AJ25" s="185">
        <f t="shared" si="27"/>
        <v>202</v>
      </c>
      <c r="AK25" s="181">
        <v>15</v>
      </c>
      <c r="AL25" s="181">
        <v>38</v>
      </c>
      <c r="AM25" s="187">
        <f t="shared" si="13"/>
        <v>253.33333333333331</v>
      </c>
      <c r="AN25" s="185">
        <f t="shared" si="14"/>
        <v>23</v>
      </c>
      <c r="AO25" s="201">
        <v>160</v>
      </c>
      <c r="AP25" s="201">
        <v>162</v>
      </c>
      <c r="AQ25" s="190">
        <f t="shared" si="28"/>
        <v>101.3</v>
      </c>
      <c r="AR25" s="189">
        <f t="shared" si="15"/>
        <v>2</v>
      </c>
      <c r="AS25" s="202">
        <v>600</v>
      </c>
      <c r="AT25" s="181">
        <v>604</v>
      </c>
      <c r="AU25" s="187">
        <f t="shared" si="16"/>
        <v>100.7</v>
      </c>
      <c r="AV25" s="185">
        <f t="shared" si="17"/>
        <v>4</v>
      </c>
      <c r="AW25" s="181">
        <v>448</v>
      </c>
      <c r="AX25" s="181">
        <v>490</v>
      </c>
      <c r="AY25" s="187">
        <f t="shared" si="18"/>
        <v>109.375</v>
      </c>
      <c r="AZ25" s="185">
        <f t="shared" si="19"/>
        <v>42</v>
      </c>
      <c r="BA25" s="181">
        <v>404</v>
      </c>
      <c r="BB25" s="181">
        <v>442</v>
      </c>
      <c r="BC25" s="187">
        <f t="shared" si="20"/>
        <v>109.40594059405942</v>
      </c>
      <c r="BD25" s="185">
        <f t="shared" si="21"/>
        <v>38</v>
      </c>
      <c r="BE25" s="182">
        <v>3485.3582554517134</v>
      </c>
      <c r="BF25" s="181">
        <v>4600.8810572687225</v>
      </c>
      <c r="BG25" s="185">
        <f t="shared" si="22"/>
        <v>1115.5228018170092</v>
      </c>
      <c r="BH25" s="181">
        <v>130</v>
      </c>
      <c r="BI25" s="181">
        <v>130</v>
      </c>
      <c r="BJ25" s="186">
        <f t="shared" si="29"/>
        <v>100</v>
      </c>
      <c r="BK25" s="185">
        <f t="shared" si="30"/>
        <v>0</v>
      </c>
      <c r="BL25" s="181">
        <v>3</v>
      </c>
      <c r="BM25" s="181">
        <v>4617.41</v>
      </c>
      <c r="BN25" s="181">
        <v>5017.46</v>
      </c>
      <c r="BO25" s="196">
        <f t="shared" si="31"/>
        <v>108.66394797083214</v>
      </c>
      <c r="BP25" s="185">
        <f t="shared" si="32"/>
        <v>400.05000000000018</v>
      </c>
    </row>
    <row r="26" spans="1:68" s="82" customFormat="1" ht="18" customHeight="1" x14ac:dyDescent="0.25">
      <c r="A26" s="193" t="s">
        <v>123</v>
      </c>
      <c r="B26" s="181">
        <v>481</v>
      </c>
      <c r="C26" s="182">
        <v>458</v>
      </c>
      <c r="D26" s="186">
        <f t="shared" si="0"/>
        <v>95.218295218295225</v>
      </c>
      <c r="E26" s="185">
        <f t="shared" si="1"/>
        <v>-23</v>
      </c>
      <c r="F26" s="181">
        <v>158</v>
      </c>
      <c r="G26" s="181">
        <v>157</v>
      </c>
      <c r="H26" s="186">
        <f t="shared" si="2"/>
        <v>99.367088607594937</v>
      </c>
      <c r="I26" s="185">
        <f t="shared" si="3"/>
        <v>-1</v>
      </c>
      <c r="J26" s="181">
        <v>272</v>
      </c>
      <c r="K26" s="181">
        <v>208</v>
      </c>
      <c r="L26" s="186">
        <f t="shared" si="4"/>
        <v>76.470588235294116</v>
      </c>
      <c r="M26" s="185">
        <f t="shared" si="5"/>
        <v>-64</v>
      </c>
      <c r="N26" s="181">
        <v>226</v>
      </c>
      <c r="O26" s="181">
        <v>164</v>
      </c>
      <c r="P26" s="186">
        <f t="shared" si="6"/>
        <v>72.56637168141593</v>
      </c>
      <c r="Q26" s="185">
        <f t="shared" si="7"/>
        <v>-62</v>
      </c>
      <c r="R26" s="196">
        <f>'7'!N26/'7'!J26*100</f>
        <v>83.088235294117652</v>
      </c>
      <c r="S26" s="196">
        <f t="shared" si="23"/>
        <v>78.84615384615384</v>
      </c>
      <c r="T26" s="196">
        <f t="shared" si="24"/>
        <v>-4.2420814479638125</v>
      </c>
      <c r="U26" s="181">
        <v>7</v>
      </c>
      <c r="V26" s="181">
        <v>20</v>
      </c>
      <c r="W26" s="187">
        <f t="shared" si="25"/>
        <v>285.71428571428572</v>
      </c>
      <c r="X26" s="185">
        <f t="shared" si="8"/>
        <v>13</v>
      </c>
      <c r="Y26" s="181">
        <v>1372</v>
      </c>
      <c r="Z26" s="181">
        <v>1164</v>
      </c>
      <c r="AA26" s="187">
        <f t="shared" si="9"/>
        <v>84.839650145772595</v>
      </c>
      <c r="AB26" s="185">
        <f t="shared" si="10"/>
        <v>-208</v>
      </c>
      <c r="AC26" s="181">
        <v>473</v>
      </c>
      <c r="AD26" s="181">
        <v>448</v>
      </c>
      <c r="AE26" s="187">
        <f t="shared" si="11"/>
        <v>94.714587737843544</v>
      </c>
      <c r="AF26" s="185">
        <f t="shared" si="12"/>
        <v>-25</v>
      </c>
      <c r="AG26" s="181">
        <v>470</v>
      </c>
      <c r="AH26" s="182">
        <v>383</v>
      </c>
      <c r="AI26" s="187">
        <f t="shared" si="26"/>
        <v>81.489361702127667</v>
      </c>
      <c r="AJ26" s="185">
        <f t="shared" si="27"/>
        <v>-87</v>
      </c>
      <c r="AK26" s="181">
        <v>19</v>
      </c>
      <c r="AL26" s="181">
        <v>41</v>
      </c>
      <c r="AM26" s="187">
        <f t="shared" si="13"/>
        <v>215.78947368421052</v>
      </c>
      <c r="AN26" s="185">
        <f t="shared" si="14"/>
        <v>22</v>
      </c>
      <c r="AO26" s="201">
        <v>86</v>
      </c>
      <c r="AP26" s="201">
        <v>108</v>
      </c>
      <c r="AQ26" s="190">
        <f t="shared" si="28"/>
        <v>125.6</v>
      </c>
      <c r="AR26" s="189">
        <f t="shared" si="15"/>
        <v>22</v>
      </c>
      <c r="AS26" s="202">
        <v>316</v>
      </c>
      <c r="AT26" s="181">
        <v>234</v>
      </c>
      <c r="AU26" s="187">
        <f t="shared" si="16"/>
        <v>74.099999999999994</v>
      </c>
      <c r="AV26" s="185">
        <f t="shared" si="17"/>
        <v>-82</v>
      </c>
      <c r="AW26" s="181">
        <v>321</v>
      </c>
      <c r="AX26" s="181">
        <v>322</v>
      </c>
      <c r="AY26" s="187">
        <f t="shared" si="18"/>
        <v>100.31152647975077</v>
      </c>
      <c r="AZ26" s="185">
        <f t="shared" si="19"/>
        <v>1</v>
      </c>
      <c r="BA26" s="181">
        <v>286</v>
      </c>
      <c r="BB26" s="181">
        <v>302</v>
      </c>
      <c r="BC26" s="187">
        <f t="shared" si="20"/>
        <v>105.5944055944056</v>
      </c>
      <c r="BD26" s="185">
        <f t="shared" si="21"/>
        <v>16</v>
      </c>
      <c r="BE26" s="182">
        <v>2251.3793103448274</v>
      </c>
      <c r="BF26" s="181">
        <v>2645.4212454212452</v>
      </c>
      <c r="BG26" s="185">
        <f t="shared" si="22"/>
        <v>394.04193507641776</v>
      </c>
      <c r="BH26" s="181">
        <v>58</v>
      </c>
      <c r="BI26" s="181">
        <v>40</v>
      </c>
      <c r="BJ26" s="186">
        <f t="shared" si="29"/>
        <v>69</v>
      </c>
      <c r="BK26" s="185">
        <f t="shared" si="30"/>
        <v>-18</v>
      </c>
      <c r="BL26" s="181">
        <v>13</v>
      </c>
      <c r="BM26" s="181">
        <v>3751.19</v>
      </c>
      <c r="BN26" s="181">
        <v>4380.2299999999996</v>
      </c>
      <c r="BO26" s="196">
        <f t="shared" si="31"/>
        <v>116.76907861238699</v>
      </c>
      <c r="BP26" s="185">
        <f t="shared" si="32"/>
        <v>629.03999999999951</v>
      </c>
    </row>
    <row r="27" spans="1:68" s="82" customFormat="1" ht="18" customHeight="1" x14ac:dyDescent="0.25">
      <c r="A27" s="193" t="s">
        <v>103</v>
      </c>
      <c r="B27" s="181">
        <v>2051</v>
      </c>
      <c r="C27" s="182">
        <v>2250</v>
      </c>
      <c r="D27" s="186">
        <f t="shared" si="0"/>
        <v>109.70258410531449</v>
      </c>
      <c r="E27" s="185">
        <f t="shared" si="1"/>
        <v>199</v>
      </c>
      <c r="F27" s="181">
        <v>702</v>
      </c>
      <c r="G27" s="181">
        <v>841</v>
      </c>
      <c r="H27" s="186">
        <f t="shared" si="2"/>
        <v>119.80056980056982</v>
      </c>
      <c r="I27" s="185">
        <f t="shared" si="3"/>
        <v>139</v>
      </c>
      <c r="J27" s="181">
        <v>1438</v>
      </c>
      <c r="K27" s="181">
        <v>1536</v>
      </c>
      <c r="L27" s="186">
        <f t="shared" si="4"/>
        <v>106.81502086230876</v>
      </c>
      <c r="M27" s="185">
        <f t="shared" si="5"/>
        <v>98</v>
      </c>
      <c r="N27" s="181">
        <v>1142</v>
      </c>
      <c r="O27" s="181">
        <v>1173</v>
      </c>
      <c r="P27" s="186">
        <f t="shared" si="6"/>
        <v>102.71453590192645</v>
      </c>
      <c r="Q27" s="185">
        <f t="shared" si="7"/>
        <v>31</v>
      </c>
      <c r="R27" s="196">
        <f>'7'!N27/'7'!J27*100</f>
        <v>79.415855354659243</v>
      </c>
      <c r="S27" s="196">
        <f t="shared" si="23"/>
        <v>76.3671875</v>
      </c>
      <c r="T27" s="196">
        <f t="shared" si="24"/>
        <v>-3.0486678546592429</v>
      </c>
      <c r="U27" s="181">
        <v>126</v>
      </c>
      <c r="V27" s="181">
        <v>237</v>
      </c>
      <c r="W27" s="187">
        <f t="shared" si="25"/>
        <v>188.0952380952381</v>
      </c>
      <c r="X27" s="185">
        <f t="shared" si="8"/>
        <v>111</v>
      </c>
      <c r="Y27" s="181">
        <v>5101</v>
      </c>
      <c r="Z27" s="181">
        <v>6736</v>
      </c>
      <c r="AA27" s="187">
        <f t="shared" si="9"/>
        <v>132.05253871789847</v>
      </c>
      <c r="AB27" s="185">
        <f t="shared" si="10"/>
        <v>1635</v>
      </c>
      <c r="AC27" s="181">
        <v>1922</v>
      </c>
      <c r="AD27" s="181">
        <v>2077</v>
      </c>
      <c r="AE27" s="187">
        <f t="shared" si="11"/>
        <v>108.06451612903226</v>
      </c>
      <c r="AF27" s="185">
        <f t="shared" si="12"/>
        <v>155</v>
      </c>
      <c r="AG27" s="181">
        <v>1552</v>
      </c>
      <c r="AH27" s="182">
        <v>2891</v>
      </c>
      <c r="AI27" s="187">
        <f t="shared" si="26"/>
        <v>186.2757731958763</v>
      </c>
      <c r="AJ27" s="185">
        <f t="shared" si="27"/>
        <v>1339</v>
      </c>
      <c r="AK27" s="181">
        <v>69</v>
      </c>
      <c r="AL27" s="181">
        <v>87</v>
      </c>
      <c r="AM27" s="187">
        <f t="shared" si="13"/>
        <v>126.08695652173914</v>
      </c>
      <c r="AN27" s="185">
        <f t="shared" si="14"/>
        <v>18</v>
      </c>
      <c r="AO27" s="201">
        <v>1497</v>
      </c>
      <c r="AP27" s="201">
        <v>1109</v>
      </c>
      <c r="AQ27" s="190">
        <f t="shared" si="28"/>
        <v>74.099999999999994</v>
      </c>
      <c r="AR27" s="189">
        <f t="shared" si="15"/>
        <v>-388</v>
      </c>
      <c r="AS27" s="202">
        <v>7062</v>
      </c>
      <c r="AT27" s="181">
        <v>6563</v>
      </c>
      <c r="AU27" s="187">
        <f t="shared" si="16"/>
        <v>92.9</v>
      </c>
      <c r="AV27" s="185">
        <f t="shared" si="17"/>
        <v>-499</v>
      </c>
      <c r="AW27" s="181">
        <v>1373</v>
      </c>
      <c r="AX27" s="181">
        <v>1554</v>
      </c>
      <c r="AY27" s="187">
        <f t="shared" si="18"/>
        <v>113.18281136198107</v>
      </c>
      <c r="AZ27" s="185">
        <f t="shared" si="19"/>
        <v>181</v>
      </c>
      <c r="BA27" s="181">
        <v>1012</v>
      </c>
      <c r="BB27" s="181">
        <v>1199</v>
      </c>
      <c r="BC27" s="187">
        <f t="shared" si="20"/>
        <v>118.4782608695652</v>
      </c>
      <c r="BD27" s="185">
        <f t="shared" si="21"/>
        <v>187</v>
      </c>
      <c r="BE27" s="182">
        <v>2823.2460732984291</v>
      </c>
      <c r="BF27" s="181">
        <v>3267.8269049858891</v>
      </c>
      <c r="BG27" s="185">
        <f t="shared" si="22"/>
        <v>444.58083168745998</v>
      </c>
      <c r="BH27" s="181">
        <v>1317</v>
      </c>
      <c r="BI27" s="181">
        <v>1128</v>
      </c>
      <c r="BJ27" s="186">
        <f t="shared" si="29"/>
        <v>85.6</v>
      </c>
      <c r="BK27" s="185">
        <f t="shared" si="30"/>
        <v>-189</v>
      </c>
      <c r="BL27" s="181">
        <v>387</v>
      </c>
      <c r="BM27" s="181">
        <v>5082.63</v>
      </c>
      <c r="BN27" s="181">
        <v>6199.43</v>
      </c>
      <c r="BO27" s="196">
        <f t="shared" si="31"/>
        <v>121.97287624713977</v>
      </c>
      <c r="BP27" s="185">
        <f t="shared" si="32"/>
        <v>1116.8000000000002</v>
      </c>
    </row>
    <row r="28" spans="1:68" s="4" customFormat="1" x14ac:dyDescent="0.2">
      <c r="A28" s="69"/>
      <c r="B28" s="69"/>
      <c r="C28" s="69"/>
      <c r="D28" s="69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72"/>
      <c r="AT28" s="72"/>
      <c r="AU28" s="72"/>
      <c r="AV28" s="73"/>
      <c r="AW28" s="69"/>
      <c r="AX28" s="69"/>
      <c r="AY28" s="69"/>
      <c r="AZ28" s="69"/>
      <c r="BA28" s="69"/>
      <c r="BB28" s="69"/>
      <c r="BC28" s="69"/>
      <c r="BD28" s="74"/>
      <c r="BE28" s="69"/>
      <c r="BF28" s="74"/>
      <c r="BG28" s="69"/>
      <c r="BH28" s="69"/>
      <c r="BI28" s="69"/>
      <c r="BJ28" s="69"/>
      <c r="BK28" s="69"/>
      <c r="BL28" s="72"/>
      <c r="BM28" s="69"/>
      <c r="BN28" s="69"/>
      <c r="BO28" s="69"/>
      <c r="BP28" s="69"/>
    </row>
    <row r="29" spans="1:68" s="4" customFormat="1" x14ac:dyDescent="0.2">
      <c r="A29" s="69"/>
      <c r="B29" s="69"/>
      <c r="C29" s="69"/>
      <c r="D29" s="69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74"/>
      <c r="AW29" s="69"/>
      <c r="AX29" s="69"/>
      <c r="AY29" s="69"/>
      <c r="AZ29" s="69"/>
      <c r="BA29" s="69"/>
      <c r="BB29" s="69"/>
      <c r="BC29" s="69"/>
      <c r="BD29" s="74"/>
      <c r="BE29" s="74"/>
      <c r="BF29" s="74"/>
      <c r="BG29" s="69"/>
      <c r="BH29" s="69"/>
      <c r="BI29" s="69"/>
      <c r="BJ29" s="69"/>
      <c r="BK29" s="69"/>
      <c r="BL29" s="72"/>
      <c r="BM29" s="69"/>
      <c r="BN29" s="69"/>
      <c r="BO29" s="69"/>
      <c r="BP29" s="69"/>
    </row>
    <row r="30" spans="1:68" s="4" customFormat="1" x14ac:dyDescent="0.2">
      <c r="A30" s="69"/>
      <c r="B30" s="69"/>
      <c r="C30" s="69"/>
      <c r="D30" s="69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74"/>
      <c r="BE30" s="74"/>
      <c r="BF30" s="74"/>
      <c r="BG30" s="69"/>
      <c r="BH30" s="69"/>
      <c r="BI30" s="69"/>
      <c r="BJ30" s="69"/>
      <c r="BK30" s="69"/>
      <c r="BL30" s="72"/>
      <c r="BM30" s="69"/>
      <c r="BN30" s="69"/>
      <c r="BO30" s="69"/>
      <c r="BP30" s="69"/>
    </row>
    <row r="31" spans="1:68" s="4" customFormat="1" x14ac:dyDescent="0.2">
      <c r="A31" s="69"/>
      <c r="B31" s="69"/>
      <c r="C31" s="69"/>
      <c r="D31" s="69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2"/>
      <c r="BM31" s="69"/>
      <c r="BN31" s="69"/>
      <c r="BO31" s="69"/>
      <c r="BP31" s="69"/>
    </row>
    <row r="32" spans="1:68" s="4" customFormat="1" x14ac:dyDescent="0.2">
      <c r="A32" s="69"/>
      <c r="B32" s="69"/>
      <c r="C32" s="69"/>
      <c r="D32" s="69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72"/>
      <c r="BM32" s="69"/>
      <c r="BN32" s="69"/>
      <c r="BO32" s="69"/>
      <c r="BP32" s="69"/>
    </row>
    <row r="33" spans="1:68" s="4" customFormat="1" x14ac:dyDescent="0.2">
      <c r="A33" s="69"/>
      <c r="B33" s="69"/>
      <c r="C33" s="69"/>
      <c r="D33" s="69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72"/>
      <c r="BM33" s="69"/>
      <c r="BN33" s="69"/>
      <c r="BO33" s="69"/>
      <c r="BP33" s="69"/>
    </row>
    <row r="34" spans="1:68" s="4" customFormat="1" x14ac:dyDescent="0.2">
      <c r="A34" s="69"/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72"/>
      <c r="BM34" s="69"/>
      <c r="BN34" s="69"/>
      <c r="BO34" s="69"/>
      <c r="BP34" s="69"/>
    </row>
    <row r="35" spans="1:68" s="4" customFormat="1" x14ac:dyDescent="0.2">
      <c r="A35" s="69"/>
      <c r="B35" s="69"/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72"/>
      <c r="BM35" s="69"/>
      <c r="BN35" s="69"/>
      <c r="BO35" s="69"/>
      <c r="BP35" s="69"/>
    </row>
    <row r="36" spans="1:68" s="4" customFormat="1" x14ac:dyDescent="0.2">
      <c r="A36" s="69"/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72"/>
      <c r="BM36" s="69"/>
      <c r="BN36" s="69"/>
      <c r="BO36" s="69"/>
      <c r="BP36" s="69"/>
    </row>
    <row r="37" spans="1:68" s="4" customFormat="1" x14ac:dyDescent="0.2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72"/>
      <c r="BM37" s="69"/>
      <c r="BN37" s="69"/>
      <c r="BO37" s="69"/>
      <c r="BP37" s="69"/>
    </row>
    <row r="38" spans="1:68" s="4" customFormat="1" x14ac:dyDescent="0.2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  <c r="AG38" s="69"/>
      <c r="AH38" s="69"/>
      <c r="AI38" s="69"/>
      <c r="AJ38" s="69"/>
      <c r="AK38" s="69"/>
      <c r="AL38" s="69"/>
      <c r="AM38" s="69"/>
      <c r="AN38" s="69"/>
      <c r="AO38" s="69"/>
      <c r="AP38" s="69"/>
      <c r="AQ38" s="69"/>
      <c r="AR38" s="69"/>
      <c r="AS38" s="69"/>
      <c r="AT38" s="69"/>
      <c r="AU38" s="69"/>
      <c r="AV38" s="69"/>
      <c r="AW38" s="69"/>
      <c r="AX38" s="69"/>
      <c r="AY38" s="69"/>
      <c r="AZ38" s="69"/>
      <c r="BA38" s="69"/>
      <c r="BB38" s="69"/>
      <c r="BC38" s="69"/>
      <c r="BD38" s="69"/>
      <c r="BE38" s="69"/>
      <c r="BF38" s="69"/>
      <c r="BG38" s="69"/>
      <c r="BH38" s="69"/>
      <c r="BI38" s="69"/>
      <c r="BJ38" s="69"/>
      <c r="BK38" s="69"/>
      <c r="BL38" s="72"/>
      <c r="BM38" s="69"/>
      <c r="BN38" s="69"/>
      <c r="BO38" s="69"/>
      <c r="BP38" s="69"/>
    </row>
    <row r="39" spans="1:68" s="4" customFormat="1" x14ac:dyDescent="0.2">
      <c r="A39" s="69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69"/>
      <c r="AJ39" s="69"/>
      <c r="AK39" s="69"/>
      <c r="AL39" s="69"/>
      <c r="AM39" s="69"/>
      <c r="AN39" s="69"/>
      <c r="AO39" s="69"/>
      <c r="AP39" s="69"/>
      <c r="AQ39" s="69"/>
      <c r="AR39" s="69"/>
      <c r="AS39" s="69"/>
      <c r="AT39" s="69"/>
      <c r="AU39" s="69"/>
      <c r="AV39" s="69"/>
      <c r="AW39" s="69"/>
      <c r="AX39" s="69"/>
      <c r="AY39" s="69"/>
      <c r="AZ39" s="69"/>
      <c r="BA39" s="69"/>
      <c r="BB39" s="69"/>
      <c r="BC39" s="69"/>
      <c r="BD39" s="69"/>
      <c r="BE39" s="69"/>
      <c r="BF39" s="69"/>
      <c r="BG39" s="69"/>
      <c r="BH39" s="69"/>
      <c r="BI39" s="69"/>
      <c r="BJ39" s="69"/>
      <c r="BK39" s="69"/>
      <c r="BL39" s="72"/>
      <c r="BM39" s="69"/>
      <c r="BN39" s="69"/>
      <c r="BO39" s="69"/>
      <c r="BP39" s="69"/>
    </row>
    <row r="40" spans="1:68" s="4" customFormat="1" x14ac:dyDescent="0.2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2"/>
      <c r="BM40" s="69"/>
      <c r="BN40" s="69"/>
      <c r="BO40" s="69"/>
      <c r="BP40" s="69"/>
    </row>
    <row r="41" spans="1:68" s="4" customFormat="1" x14ac:dyDescent="0.2">
      <c r="A41" s="69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  <c r="AG41" s="69"/>
      <c r="AH41" s="69"/>
      <c r="AI41" s="69"/>
      <c r="AJ41" s="69"/>
      <c r="AK41" s="69"/>
      <c r="AL41" s="69"/>
      <c r="AM41" s="69"/>
      <c r="AN41" s="69"/>
      <c r="AO41" s="69"/>
      <c r="AP41" s="69"/>
      <c r="AQ41" s="69"/>
      <c r="AR41" s="69"/>
      <c r="AS41" s="69"/>
      <c r="AT41" s="69"/>
      <c r="AU41" s="69"/>
      <c r="AV41" s="69"/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/>
      <c r="BK41" s="69"/>
      <c r="BL41" s="72"/>
      <c r="BM41" s="69"/>
      <c r="BN41" s="69"/>
      <c r="BO41" s="69"/>
      <c r="BP41" s="69"/>
    </row>
    <row r="42" spans="1:68" s="4" customFormat="1" x14ac:dyDescent="0.2">
      <c r="A42" s="69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  <c r="AG42" s="69"/>
      <c r="AH42" s="69"/>
      <c r="AI42" s="69"/>
      <c r="AJ42" s="69"/>
      <c r="AK42" s="69"/>
      <c r="AL42" s="69"/>
      <c r="AM42" s="69"/>
      <c r="AN42" s="69"/>
      <c r="AO42" s="69"/>
      <c r="AP42" s="69"/>
      <c r="AQ42" s="69"/>
      <c r="AR42" s="69"/>
      <c r="AS42" s="69"/>
      <c r="AT42" s="69"/>
      <c r="AU42" s="69"/>
      <c r="AV42" s="69"/>
      <c r="AW42" s="69"/>
      <c r="AX42" s="69"/>
      <c r="AY42" s="69"/>
      <c r="AZ42" s="69"/>
      <c r="BA42" s="69"/>
      <c r="BB42" s="69"/>
      <c r="BC42" s="69"/>
      <c r="BD42" s="69"/>
      <c r="BE42" s="69"/>
      <c r="BF42" s="69"/>
      <c r="BG42" s="69"/>
      <c r="BH42" s="69"/>
      <c r="BI42" s="69"/>
      <c r="BJ42" s="69"/>
      <c r="BK42" s="69"/>
      <c r="BL42" s="72"/>
      <c r="BM42" s="69"/>
      <c r="BN42" s="69"/>
      <c r="BO42" s="69"/>
      <c r="BP42" s="69"/>
    </row>
    <row r="43" spans="1:68" s="4" customFormat="1" x14ac:dyDescent="0.2">
      <c r="A43" s="69"/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  <c r="AG43" s="69"/>
      <c r="AH43" s="69"/>
      <c r="AI43" s="69"/>
      <c r="AJ43" s="69"/>
      <c r="AK43" s="69"/>
      <c r="AL43" s="69"/>
      <c r="AM43" s="69"/>
      <c r="AN43" s="69"/>
      <c r="AO43" s="69"/>
      <c r="AP43" s="69"/>
      <c r="AQ43" s="69"/>
      <c r="AR43" s="69"/>
      <c r="AS43" s="69"/>
      <c r="AT43" s="69"/>
      <c r="AU43" s="69"/>
      <c r="AV43" s="69"/>
      <c r="AW43" s="69"/>
      <c r="AX43" s="69"/>
      <c r="AY43" s="69"/>
      <c r="AZ43" s="69"/>
      <c r="BA43" s="69"/>
      <c r="BB43" s="69"/>
      <c r="BC43" s="69"/>
      <c r="BD43" s="69"/>
      <c r="BE43" s="69"/>
      <c r="BF43" s="69"/>
      <c r="BG43" s="69"/>
      <c r="BH43" s="69"/>
      <c r="BI43" s="69"/>
      <c r="BJ43" s="69"/>
      <c r="BK43" s="69"/>
      <c r="BL43" s="72"/>
      <c r="BM43" s="69"/>
      <c r="BN43" s="69"/>
      <c r="BO43" s="69"/>
      <c r="BP43" s="69"/>
    </row>
    <row r="44" spans="1:68" s="4" customFormat="1" x14ac:dyDescent="0.2">
      <c r="A44" s="69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72"/>
      <c r="BM44" s="69"/>
      <c r="BN44" s="69"/>
      <c r="BO44" s="69"/>
      <c r="BP44" s="69"/>
    </row>
    <row r="45" spans="1:68" s="4" customFormat="1" x14ac:dyDescent="0.2">
      <c r="A45" s="69"/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72"/>
      <c r="BM45" s="69"/>
      <c r="BN45" s="69"/>
      <c r="BO45" s="69"/>
      <c r="BP45" s="69"/>
    </row>
    <row r="46" spans="1:68" s="4" customFormat="1" x14ac:dyDescent="0.2">
      <c r="A46" s="69"/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72"/>
      <c r="BM46" s="69"/>
      <c r="BN46" s="69"/>
      <c r="BO46" s="69"/>
      <c r="BP46" s="69"/>
    </row>
    <row r="47" spans="1:68" s="4" customFormat="1" x14ac:dyDescent="0.2">
      <c r="A47" s="69"/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72"/>
      <c r="BM47" s="69"/>
      <c r="BN47" s="69"/>
      <c r="BO47" s="69"/>
      <c r="BP47" s="69"/>
    </row>
    <row r="48" spans="1:68" s="4" customFormat="1" x14ac:dyDescent="0.2">
      <c r="A48" s="69"/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69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69"/>
      <c r="AR48" s="69"/>
      <c r="AS48" s="69"/>
      <c r="AT48" s="69"/>
      <c r="AU48" s="69"/>
      <c r="AV48" s="69"/>
      <c r="AW48" s="69"/>
      <c r="AX48" s="69"/>
      <c r="AY48" s="69"/>
      <c r="AZ48" s="69"/>
      <c r="BA48" s="69"/>
      <c r="BB48" s="69"/>
      <c r="BC48" s="69"/>
      <c r="BD48" s="69"/>
      <c r="BE48" s="69"/>
      <c r="BF48" s="69"/>
      <c r="BG48" s="69"/>
      <c r="BH48" s="69"/>
      <c r="BI48" s="69"/>
      <c r="BJ48" s="69"/>
      <c r="BK48" s="69"/>
      <c r="BL48" s="72"/>
      <c r="BM48" s="69"/>
      <c r="BN48" s="69"/>
      <c r="BO48" s="69"/>
      <c r="BP48" s="69"/>
    </row>
    <row r="49" spans="1:68" s="4" customFormat="1" x14ac:dyDescent="0.2">
      <c r="A49" s="69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69"/>
      <c r="W49" s="69"/>
      <c r="X49" s="69"/>
      <c r="Y49" s="69"/>
      <c r="Z49" s="69"/>
      <c r="AA49" s="69"/>
      <c r="AB49" s="69"/>
      <c r="AC49" s="69"/>
      <c r="AD49" s="69"/>
      <c r="AE49" s="69"/>
      <c r="AF49" s="69"/>
      <c r="AG49" s="69"/>
      <c r="AH49" s="69"/>
      <c r="AI49" s="69"/>
      <c r="AJ49" s="69"/>
      <c r="AK49" s="69"/>
      <c r="AL49" s="69"/>
      <c r="AM49" s="69"/>
      <c r="AN49" s="69"/>
      <c r="AO49" s="69"/>
      <c r="AP49" s="69"/>
      <c r="AQ49" s="69"/>
      <c r="AR49" s="69"/>
      <c r="AS49" s="69"/>
      <c r="AT49" s="69"/>
      <c r="AU49" s="69"/>
      <c r="AV49" s="69"/>
      <c r="AW49" s="69"/>
      <c r="AX49" s="69"/>
      <c r="AY49" s="69"/>
      <c r="AZ49" s="69"/>
      <c r="BA49" s="69"/>
      <c r="BB49" s="69"/>
      <c r="BC49" s="69"/>
      <c r="BD49" s="69"/>
      <c r="BE49" s="69"/>
      <c r="BF49" s="69"/>
      <c r="BG49" s="69"/>
      <c r="BH49" s="69"/>
      <c r="BI49" s="69"/>
      <c r="BJ49" s="69"/>
      <c r="BK49" s="69"/>
      <c r="BL49" s="72"/>
      <c r="BM49" s="69"/>
      <c r="BN49" s="69"/>
      <c r="BO49" s="69"/>
      <c r="BP49" s="69"/>
    </row>
    <row r="50" spans="1:68" s="4" customFormat="1" x14ac:dyDescent="0.2">
      <c r="A50" s="69"/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69"/>
      <c r="W50" s="69"/>
      <c r="X50" s="69"/>
      <c r="Y50" s="69"/>
      <c r="Z50" s="69"/>
      <c r="AA50" s="69"/>
      <c r="AB50" s="69"/>
      <c r="AC50" s="69"/>
      <c r="AD50" s="69"/>
      <c r="AE50" s="69"/>
      <c r="AF50" s="69"/>
      <c r="AG50" s="69"/>
      <c r="AH50" s="69"/>
      <c r="AI50" s="69"/>
      <c r="AJ50" s="69"/>
      <c r="AK50" s="69"/>
      <c r="AL50" s="69"/>
      <c r="AM50" s="69"/>
      <c r="AN50" s="69"/>
      <c r="AO50" s="69"/>
      <c r="AP50" s="69"/>
      <c r="AQ50" s="69"/>
      <c r="AR50" s="69"/>
      <c r="AS50" s="69"/>
      <c r="AT50" s="69"/>
      <c r="AU50" s="69"/>
      <c r="AV50" s="69"/>
      <c r="AW50" s="69"/>
      <c r="AX50" s="69"/>
      <c r="AY50" s="69"/>
      <c r="AZ50" s="69"/>
      <c r="BA50" s="69"/>
      <c r="BB50" s="69"/>
      <c r="BC50" s="69"/>
      <c r="BD50" s="69"/>
      <c r="BE50" s="69"/>
      <c r="BF50" s="69"/>
      <c r="BG50" s="69"/>
      <c r="BH50" s="69"/>
      <c r="BI50" s="69"/>
      <c r="BJ50" s="69"/>
      <c r="BK50" s="69"/>
      <c r="BL50" s="72"/>
      <c r="BM50" s="69"/>
      <c r="BN50" s="69"/>
      <c r="BO50" s="69"/>
      <c r="BP50" s="69"/>
    </row>
    <row r="51" spans="1:68" s="4" customFormat="1" x14ac:dyDescent="0.2">
      <c r="A51" s="69"/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9"/>
      <c r="AE51" s="69"/>
      <c r="AF51" s="69"/>
      <c r="AG51" s="69"/>
      <c r="AH51" s="69"/>
      <c r="AI51" s="69"/>
      <c r="AJ51" s="69"/>
      <c r="AK51" s="69"/>
      <c r="AL51" s="69"/>
      <c r="AM51" s="69"/>
      <c r="AN51" s="69"/>
      <c r="AO51" s="69"/>
      <c r="AP51" s="69"/>
      <c r="AQ51" s="69"/>
      <c r="AR51" s="69"/>
      <c r="AS51" s="69"/>
      <c r="AT51" s="69"/>
      <c r="AU51" s="69"/>
      <c r="AV51" s="69"/>
      <c r="AW51" s="69"/>
      <c r="AX51" s="69"/>
      <c r="AY51" s="69"/>
      <c r="AZ51" s="69"/>
      <c r="BA51" s="69"/>
      <c r="BB51" s="69"/>
      <c r="BC51" s="69"/>
      <c r="BD51" s="69"/>
      <c r="BE51" s="69"/>
      <c r="BF51" s="69"/>
      <c r="BG51" s="69"/>
      <c r="BH51" s="69"/>
      <c r="BI51" s="69"/>
      <c r="BJ51" s="69"/>
      <c r="BK51" s="69"/>
      <c r="BL51" s="72"/>
      <c r="BM51" s="69"/>
      <c r="BN51" s="69"/>
      <c r="BO51" s="69"/>
      <c r="BP51" s="69"/>
    </row>
    <row r="52" spans="1:68" s="4" customFormat="1" x14ac:dyDescent="0.2">
      <c r="A52" s="69"/>
      <c r="B52" s="69"/>
      <c r="C52" s="69"/>
      <c r="D52" s="69"/>
      <c r="E52" s="69"/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69"/>
      <c r="W52" s="69"/>
      <c r="X52" s="69"/>
      <c r="Y52" s="69"/>
      <c r="Z52" s="69"/>
      <c r="AA52" s="69"/>
      <c r="AB52" s="69"/>
      <c r="AC52" s="69"/>
      <c r="AD52" s="69"/>
      <c r="AE52" s="69"/>
      <c r="AF52" s="69"/>
      <c r="AG52" s="69"/>
      <c r="AH52" s="69"/>
      <c r="AI52" s="69"/>
      <c r="AJ52" s="69"/>
      <c r="AK52" s="69"/>
      <c r="AL52" s="69"/>
      <c r="AM52" s="69"/>
      <c r="AN52" s="69"/>
      <c r="AO52" s="69"/>
      <c r="AP52" s="69"/>
      <c r="AQ52" s="69"/>
      <c r="AR52" s="69"/>
      <c r="AS52" s="69"/>
      <c r="AT52" s="69"/>
      <c r="AU52" s="69"/>
      <c r="AV52" s="69"/>
      <c r="AW52" s="69"/>
      <c r="AX52" s="69"/>
      <c r="AY52" s="69"/>
      <c r="AZ52" s="69"/>
      <c r="BA52" s="69"/>
      <c r="BB52" s="69"/>
      <c r="BC52" s="69"/>
      <c r="BD52" s="69"/>
      <c r="BE52" s="69"/>
      <c r="BF52" s="69"/>
      <c r="BG52" s="69"/>
      <c r="BH52" s="69"/>
      <c r="BI52" s="69"/>
      <c r="BJ52" s="69"/>
      <c r="BK52" s="69"/>
      <c r="BL52" s="72"/>
      <c r="BM52" s="69"/>
      <c r="BN52" s="69"/>
      <c r="BO52" s="69"/>
      <c r="BP52" s="69"/>
    </row>
    <row r="53" spans="1:68" s="2" customFormat="1" x14ac:dyDescent="0.2">
      <c r="A53" s="69"/>
      <c r="B53" s="69"/>
      <c r="C53" s="69"/>
      <c r="D53" s="69"/>
      <c r="E53" s="69"/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69"/>
      <c r="W53" s="69"/>
      <c r="X53" s="69"/>
      <c r="Y53" s="69"/>
      <c r="Z53" s="69"/>
      <c r="AA53" s="69"/>
      <c r="AB53" s="69"/>
      <c r="AC53" s="69"/>
      <c r="AD53" s="69"/>
      <c r="AE53" s="69"/>
      <c r="AF53" s="69"/>
      <c r="AG53" s="69"/>
      <c r="AH53" s="69"/>
      <c r="AI53" s="69"/>
      <c r="AJ53" s="69"/>
      <c r="AK53" s="69"/>
      <c r="AL53" s="69"/>
      <c r="AM53" s="69"/>
      <c r="AN53" s="69"/>
      <c r="AO53" s="69"/>
      <c r="AP53" s="69"/>
      <c r="AQ53" s="69"/>
      <c r="AR53" s="69"/>
      <c r="AS53" s="69"/>
      <c r="AT53" s="69"/>
      <c r="AU53" s="69"/>
      <c r="AV53" s="69"/>
      <c r="AW53" s="69"/>
      <c r="AX53" s="69"/>
      <c r="AY53" s="69"/>
      <c r="AZ53" s="69"/>
      <c r="BA53" s="69"/>
      <c r="BB53" s="69"/>
      <c r="BC53" s="69"/>
      <c r="BD53" s="69"/>
      <c r="BE53" s="69"/>
      <c r="BF53" s="69"/>
      <c r="BG53" s="69"/>
      <c r="BH53" s="69"/>
      <c r="BI53" s="69"/>
      <c r="BJ53" s="69"/>
      <c r="BK53" s="69"/>
      <c r="BL53" s="72"/>
      <c r="BM53" s="69"/>
      <c r="BN53" s="69"/>
      <c r="BO53" s="69"/>
      <c r="BP53" s="69"/>
    </row>
    <row r="54" spans="1:68" s="2" customFormat="1" x14ac:dyDescent="0.2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72"/>
      <c r="BM54" s="69"/>
      <c r="BN54" s="69"/>
      <c r="BO54" s="69"/>
      <c r="BP54" s="69"/>
    </row>
    <row r="55" spans="1:68" s="2" customFormat="1" x14ac:dyDescent="0.2">
      <c r="A55" s="69"/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72"/>
      <c r="BM55" s="69"/>
      <c r="BN55" s="69"/>
      <c r="BO55" s="69"/>
      <c r="BP55" s="69"/>
    </row>
    <row r="56" spans="1:68" s="2" customFormat="1" x14ac:dyDescent="0.2">
      <c r="A56" s="69"/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72"/>
      <c r="BM56" s="69"/>
      <c r="BN56" s="69"/>
      <c r="BO56" s="69"/>
      <c r="BP56" s="69"/>
    </row>
    <row r="57" spans="1:68" s="2" customFormat="1" x14ac:dyDescent="0.2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  <c r="AI57" s="69"/>
      <c r="AJ57" s="69"/>
      <c r="AK57" s="69"/>
      <c r="AL57" s="69"/>
      <c r="AM57" s="69"/>
      <c r="AN57" s="69"/>
      <c r="AO57" s="69"/>
      <c r="AP57" s="69"/>
      <c r="AQ57" s="69"/>
      <c r="AR57" s="69"/>
      <c r="AS57" s="69"/>
      <c r="AT57" s="69"/>
      <c r="AU57" s="69"/>
      <c r="AV57" s="69"/>
      <c r="AW57" s="69"/>
      <c r="AX57" s="69"/>
      <c r="AY57" s="69"/>
      <c r="AZ57" s="69"/>
      <c r="BA57" s="69"/>
      <c r="BB57" s="69"/>
      <c r="BC57" s="69"/>
      <c r="BD57" s="69"/>
      <c r="BE57" s="69"/>
      <c r="BF57" s="69"/>
      <c r="BG57" s="69"/>
      <c r="BH57" s="69"/>
      <c r="BI57" s="69"/>
      <c r="BJ57" s="69"/>
      <c r="BK57" s="69"/>
      <c r="BL57" s="72"/>
      <c r="BM57" s="69"/>
      <c r="BN57" s="69"/>
      <c r="BO57" s="69"/>
      <c r="BP57" s="69"/>
    </row>
    <row r="58" spans="1:68" s="2" customFormat="1" x14ac:dyDescent="0.2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  <c r="AM58" s="69"/>
      <c r="AN58" s="69"/>
      <c r="AO58" s="69"/>
      <c r="AP58" s="69"/>
      <c r="AQ58" s="69"/>
      <c r="AR58" s="69"/>
      <c r="AS58" s="69"/>
      <c r="AT58" s="69"/>
      <c r="AU58" s="69"/>
      <c r="AV58" s="69"/>
      <c r="AW58" s="69"/>
      <c r="AX58" s="69"/>
      <c r="AY58" s="69"/>
      <c r="AZ58" s="69"/>
      <c r="BA58" s="69"/>
      <c r="BB58" s="69"/>
      <c r="BC58" s="69"/>
      <c r="BD58" s="69"/>
      <c r="BE58" s="69"/>
      <c r="BF58" s="69"/>
      <c r="BG58" s="69"/>
      <c r="BH58" s="69"/>
      <c r="BI58" s="69"/>
      <c r="BJ58" s="69"/>
      <c r="BK58" s="69"/>
      <c r="BL58" s="72"/>
      <c r="BM58" s="69"/>
      <c r="BN58" s="69"/>
      <c r="BO58" s="69"/>
      <c r="BP58" s="69"/>
    </row>
    <row r="59" spans="1:68" s="2" customFormat="1" x14ac:dyDescent="0.2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  <c r="AM59" s="69"/>
      <c r="AN59" s="69"/>
      <c r="AO59" s="69"/>
      <c r="AP59" s="69"/>
      <c r="AQ59" s="69"/>
      <c r="AR59" s="69"/>
      <c r="AS59" s="69"/>
      <c r="AT59" s="69"/>
      <c r="AU59" s="69"/>
      <c r="AV59" s="69"/>
      <c r="AW59" s="69"/>
      <c r="AX59" s="69"/>
      <c r="AY59" s="69"/>
      <c r="AZ59" s="69"/>
      <c r="BA59" s="69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72"/>
      <c r="BM59" s="69"/>
      <c r="BN59" s="69"/>
      <c r="BO59" s="69"/>
      <c r="BP59" s="69"/>
    </row>
    <row r="60" spans="1:68" s="2" customFormat="1" x14ac:dyDescent="0.2">
      <c r="A60" s="69"/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  <c r="AM60" s="69"/>
      <c r="AN60" s="69"/>
      <c r="AO60" s="69"/>
      <c r="AP60" s="69"/>
      <c r="AQ60" s="69"/>
      <c r="AR60" s="69"/>
      <c r="AS60" s="69"/>
      <c r="AT60" s="69"/>
      <c r="AU60" s="69"/>
      <c r="AV60" s="69"/>
      <c r="AW60" s="69"/>
      <c r="AX60" s="69"/>
      <c r="AY60" s="69"/>
      <c r="AZ60" s="69"/>
      <c r="BA60" s="69"/>
      <c r="BB60" s="69"/>
      <c r="BC60" s="69"/>
      <c r="BD60" s="69"/>
      <c r="BE60" s="69"/>
      <c r="BF60" s="69"/>
      <c r="BG60" s="69"/>
      <c r="BH60" s="69"/>
      <c r="BI60" s="69"/>
      <c r="BJ60" s="69"/>
      <c r="BK60" s="69"/>
      <c r="BL60" s="72"/>
      <c r="BM60" s="69"/>
      <c r="BN60" s="69"/>
      <c r="BO60" s="69"/>
      <c r="BP60" s="69"/>
    </row>
    <row r="61" spans="1:68" s="2" customFormat="1" x14ac:dyDescent="0.2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72"/>
      <c r="BM61" s="69"/>
      <c r="BN61" s="69"/>
      <c r="BO61" s="69"/>
      <c r="BP61" s="69"/>
    </row>
    <row r="62" spans="1:68" s="2" customFormat="1" x14ac:dyDescent="0.2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72"/>
      <c r="BM62" s="69"/>
      <c r="BN62" s="69"/>
      <c r="BO62" s="69"/>
      <c r="BP62" s="69"/>
    </row>
    <row r="63" spans="1:68" s="2" customFormat="1" x14ac:dyDescent="0.2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69"/>
      <c r="AW63" s="69"/>
      <c r="AX63" s="69"/>
      <c r="AY63" s="69"/>
      <c r="AZ63" s="69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72"/>
      <c r="BM63" s="69"/>
      <c r="BN63" s="69"/>
      <c r="BO63" s="69"/>
      <c r="BP63" s="69"/>
    </row>
    <row r="64" spans="1:68" s="2" customFormat="1" x14ac:dyDescent="0.2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  <c r="AM64" s="69"/>
      <c r="AN64" s="69"/>
      <c r="AO64" s="69"/>
      <c r="AP64" s="69"/>
      <c r="AQ64" s="69"/>
      <c r="AR64" s="69"/>
      <c r="AS64" s="69"/>
      <c r="AT64" s="69"/>
      <c r="AU64" s="69"/>
      <c r="AV64" s="69"/>
      <c r="AW64" s="69"/>
      <c r="AX64" s="69"/>
      <c r="AY64" s="69"/>
      <c r="AZ64" s="69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72"/>
      <c r="BM64" s="69"/>
      <c r="BN64" s="69"/>
      <c r="BO64" s="69"/>
      <c r="BP64" s="69"/>
    </row>
    <row r="65" spans="1:68" s="2" customFormat="1" x14ac:dyDescent="0.2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72"/>
      <c r="BM65" s="69"/>
      <c r="BN65" s="69"/>
      <c r="BO65" s="69"/>
      <c r="BP65" s="69"/>
    </row>
    <row r="66" spans="1:68" s="2" customFormat="1" x14ac:dyDescent="0.2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72"/>
      <c r="BM66" s="69"/>
      <c r="BN66" s="69"/>
      <c r="BO66" s="69"/>
      <c r="BP66" s="69"/>
    </row>
    <row r="67" spans="1:68" s="2" customFormat="1" x14ac:dyDescent="0.2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72"/>
      <c r="BM67" s="69"/>
      <c r="BN67" s="69"/>
      <c r="BO67" s="69"/>
      <c r="BP67" s="69"/>
    </row>
    <row r="68" spans="1:68" s="2" customFormat="1" x14ac:dyDescent="0.2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72"/>
      <c r="BM68" s="69"/>
      <c r="BN68" s="69"/>
      <c r="BO68" s="69"/>
      <c r="BP68" s="69"/>
    </row>
    <row r="69" spans="1:68" s="2" customFormat="1" x14ac:dyDescent="0.2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  <c r="AM69" s="69"/>
      <c r="AN69" s="69"/>
      <c r="AO69" s="69"/>
      <c r="AP69" s="69"/>
      <c r="AQ69" s="69"/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72"/>
      <c r="BM69" s="69"/>
      <c r="BN69" s="69"/>
      <c r="BO69" s="69"/>
      <c r="BP69" s="69"/>
    </row>
    <row r="70" spans="1:68" s="2" customFormat="1" x14ac:dyDescent="0.2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  <c r="AM70" s="69"/>
      <c r="AN70" s="69"/>
      <c r="AO70" s="69"/>
      <c r="AP70" s="69"/>
      <c r="AQ70" s="6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72"/>
      <c r="BM70" s="69"/>
      <c r="BN70" s="69"/>
      <c r="BO70" s="69"/>
      <c r="BP70" s="69"/>
    </row>
    <row r="71" spans="1:68" s="2" customFormat="1" x14ac:dyDescent="0.2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72"/>
      <c r="BM71" s="69"/>
      <c r="BN71" s="69"/>
      <c r="BO71" s="69"/>
      <c r="BP71" s="69"/>
    </row>
    <row r="72" spans="1:68" s="2" customFormat="1" x14ac:dyDescent="0.2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72"/>
      <c r="BM72" s="69"/>
      <c r="BN72" s="69"/>
      <c r="BO72" s="69"/>
      <c r="BP72" s="69"/>
    </row>
    <row r="73" spans="1:68" s="2" customFormat="1" x14ac:dyDescent="0.2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72"/>
      <c r="BM73" s="69"/>
      <c r="BN73" s="69"/>
      <c r="BO73" s="69"/>
      <c r="BP73" s="69"/>
    </row>
    <row r="74" spans="1:68" s="2" customFormat="1" x14ac:dyDescent="0.2">
      <c r="A74" s="69"/>
      <c r="B74" s="69"/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69"/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  <c r="BC74" s="69"/>
      <c r="BD74" s="69"/>
      <c r="BE74" s="69"/>
      <c r="BF74" s="69"/>
      <c r="BG74" s="69"/>
      <c r="BH74" s="69"/>
      <c r="BI74" s="69"/>
      <c r="BJ74" s="69"/>
      <c r="BK74" s="69"/>
      <c r="BL74" s="72"/>
      <c r="BM74" s="69"/>
      <c r="BN74" s="69"/>
      <c r="BO74" s="69"/>
      <c r="BP74" s="69"/>
    </row>
    <row r="75" spans="1:68" s="2" customFormat="1" x14ac:dyDescent="0.2">
      <c r="A75" s="69"/>
      <c r="B75" s="69"/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  <c r="BH75" s="69"/>
      <c r="BI75" s="69"/>
      <c r="BJ75" s="69"/>
      <c r="BK75" s="69"/>
      <c r="BL75" s="72"/>
      <c r="BM75" s="69"/>
      <c r="BN75" s="69"/>
      <c r="BO75" s="69"/>
      <c r="BP75" s="69"/>
    </row>
    <row r="76" spans="1:68" s="2" customFormat="1" x14ac:dyDescent="0.2">
      <c r="A76" s="69"/>
      <c r="B76" s="69"/>
      <c r="C76" s="69"/>
      <c r="D76" s="69"/>
      <c r="E76" s="69"/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  <c r="AM76" s="69"/>
      <c r="AN76" s="69"/>
      <c r="AO76" s="69"/>
      <c r="AP76" s="69"/>
      <c r="AQ76" s="69"/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  <c r="BC76" s="69"/>
      <c r="BD76" s="69"/>
      <c r="BE76" s="69"/>
      <c r="BF76" s="69"/>
      <c r="BG76" s="69"/>
      <c r="BH76" s="69"/>
      <c r="BI76" s="69"/>
      <c r="BJ76" s="69"/>
      <c r="BK76" s="69"/>
      <c r="BL76" s="72"/>
      <c r="BM76" s="69"/>
      <c r="BN76" s="69"/>
      <c r="BO76" s="69"/>
      <c r="BP76" s="69"/>
    </row>
    <row r="77" spans="1:68" s="2" customFormat="1" x14ac:dyDescent="0.2">
      <c r="A77" s="69"/>
      <c r="B77" s="69"/>
      <c r="C77" s="69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  <c r="AM77" s="69"/>
      <c r="AN77" s="69"/>
      <c r="AO77" s="69"/>
      <c r="AP77" s="69"/>
      <c r="AQ77" s="69"/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  <c r="BC77" s="69"/>
      <c r="BD77" s="69"/>
      <c r="BE77" s="69"/>
      <c r="BF77" s="69"/>
      <c r="BG77" s="69"/>
      <c r="BH77" s="69"/>
      <c r="BI77" s="69"/>
      <c r="BJ77" s="69"/>
      <c r="BK77" s="69"/>
      <c r="BL77" s="72"/>
      <c r="BM77" s="69"/>
      <c r="BN77" s="69"/>
      <c r="BO77" s="69"/>
      <c r="BP77" s="69"/>
    </row>
    <row r="78" spans="1:68" s="2" customFormat="1" x14ac:dyDescent="0.2">
      <c r="A78" s="69"/>
      <c r="B78" s="69"/>
      <c r="C78" s="69"/>
      <c r="D78" s="69"/>
      <c r="E78" s="69"/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  <c r="AM78" s="69"/>
      <c r="AN78" s="69"/>
      <c r="AO78" s="69"/>
      <c r="AP78" s="69"/>
      <c r="AQ78" s="69"/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  <c r="BC78" s="69"/>
      <c r="BD78" s="69"/>
      <c r="BE78" s="69"/>
      <c r="BF78" s="69"/>
      <c r="BG78" s="69"/>
      <c r="BH78" s="69"/>
      <c r="BI78" s="69"/>
      <c r="BJ78" s="69"/>
      <c r="BK78" s="69"/>
      <c r="BL78" s="72"/>
      <c r="BM78" s="69"/>
      <c r="BN78" s="69"/>
      <c r="BO78" s="69"/>
      <c r="BP78" s="69"/>
    </row>
    <row r="79" spans="1:68" s="2" customFormat="1" x14ac:dyDescent="0.2">
      <c r="A79" s="69"/>
      <c r="B79" s="69"/>
      <c r="C79" s="69"/>
      <c r="D79" s="69"/>
      <c r="E79" s="69"/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  <c r="AM79" s="69"/>
      <c r="AN79" s="69"/>
      <c r="AO79" s="69"/>
      <c r="AP79" s="69"/>
      <c r="AQ79" s="69"/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  <c r="BC79" s="69"/>
      <c r="BD79" s="69"/>
      <c r="BE79" s="69"/>
      <c r="BF79" s="69"/>
      <c r="BG79" s="69"/>
      <c r="BH79" s="69"/>
      <c r="BI79" s="69"/>
      <c r="BJ79" s="69"/>
      <c r="BK79" s="69"/>
      <c r="BL79" s="72"/>
      <c r="BM79" s="69"/>
      <c r="BN79" s="69"/>
      <c r="BO79" s="69"/>
      <c r="BP79" s="69"/>
    </row>
    <row r="80" spans="1:68" s="2" customFormat="1" x14ac:dyDescent="0.2">
      <c r="A80" s="69"/>
      <c r="B80" s="69"/>
      <c r="C80" s="69"/>
      <c r="D80" s="69"/>
      <c r="E80" s="69"/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  <c r="AM80" s="69"/>
      <c r="AN80" s="69"/>
      <c r="AO80" s="69"/>
      <c r="AP80" s="69"/>
      <c r="AQ80" s="69"/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  <c r="BC80" s="69"/>
      <c r="BD80" s="69"/>
      <c r="BE80" s="69"/>
      <c r="BF80" s="69"/>
      <c r="BG80" s="69"/>
      <c r="BH80" s="69"/>
      <c r="BI80" s="69"/>
      <c r="BJ80" s="69"/>
      <c r="BK80" s="69"/>
      <c r="BL80" s="72"/>
      <c r="BM80" s="69"/>
      <c r="BN80" s="69"/>
      <c r="BO80" s="69"/>
      <c r="BP80" s="69"/>
    </row>
    <row r="81" spans="1:68" s="2" customFormat="1" x14ac:dyDescent="0.2">
      <c r="A81" s="69"/>
      <c r="B81" s="69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  <c r="BH81" s="69"/>
      <c r="BI81" s="69"/>
      <c r="BJ81" s="69"/>
      <c r="BK81" s="69"/>
      <c r="BL81" s="72"/>
      <c r="BM81" s="69"/>
      <c r="BN81" s="69"/>
      <c r="BO81" s="69"/>
      <c r="BP81" s="69"/>
    </row>
    <row r="82" spans="1:68" s="2" customFormat="1" x14ac:dyDescent="0.2">
      <c r="A82" s="69"/>
      <c r="B82" s="69"/>
      <c r="C82" s="69"/>
      <c r="D82" s="69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  <c r="BC82" s="69"/>
      <c r="BD82" s="69"/>
      <c r="BE82" s="69"/>
      <c r="BF82" s="69"/>
      <c r="BG82" s="69"/>
      <c r="BH82" s="69"/>
      <c r="BI82" s="69"/>
      <c r="BJ82" s="69"/>
      <c r="BK82" s="69"/>
      <c r="BL82" s="72"/>
      <c r="BM82" s="69"/>
      <c r="BN82" s="69"/>
      <c r="BO82" s="69"/>
      <c r="BP82" s="69"/>
    </row>
    <row r="83" spans="1:68" s="2" customFormat="1" x14ac:dyDescent="0.2">
      <c r="A83" s="69"/>
      <c r="B83" s="69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  <c r="AM83" s="69"/>
      <c r="AN83" s="69"/>
      <c r="AO83" s="69"/>
      <c r="AP83" s="69"/>
      <c r="AQ83" s="69"/>
      <c r="AR83" s="69"/>
      <c r="AS83" s="69"/>
      <c r="AT83" s="69"/>
      <c r="AU83" s="69"/>
      <c r="AV83" s="69"/>
      <c r="AW83" s="69"/>
      <c r="AX83" s="69"/>
      <c r="AY83" s="69"/>
      <c r="AZ83" s="69"/>
      <c r="BA83" s="69"/>
      <c r="BB83" s="69"/>
      <c r="BC83" s="69"/>
      <c r="BD83" s="69"/>
      <c r="BE83" s="69"/>
      <c r="BF83" s="69"/>
      <c r="BG83" s="69"/>
      <c r="BH83" s="69"/>
      <c r="BI83" s="69"/>
      <c r="BJ83" s="69"/>
      <c r="BK83" s="69"/>
      <c r="BL83" s="72"/>
      <c r="BM83" s="69"/>
      <c r="BN83" s="69"/>
      <c r="BO83" s="69"/>
      <c r="BP83" s="69"/>
    </row>
    <row r="84" spans="1:68" s="2" customFormat="1" x14ac:dyDescent="0.2">
      <c r="A84" s="69"/>
      <c r="B84" s="69"/>
      <c r="C84" s="69"/>
      <c r="D84" s="69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  <c r="AM84" s="69"/>
      <c r="AN84" s="69"/>
      <c r="AO84" s="69"/>
      <c r="AP84" s="69"/>
      <c r="AQ84" s="69"/>
      <c r="AR84" s="69"/>
      <c r="AS84" s="69"/>
      <c r="AT84" s="69"/>
      <c r="AU84" s="69"/>
      <c r="AV84" s="69"/>
      <c r="AW84" s="69"/>
      <c r="AX84" s="69"/>
      <c r="AY84" s="69"/>
      <c r="AZ84" s="69"/>
      <c r="BA84" s="69"/>
      <c r="BB84" s="69"/>
      <c r="BC84" s="69"/>
      <c r="BD84" s="69"/>
      <c r="BE84" s="69"/>
      <c r="BF84" s="69"/>
      <c r="BG84" s="69"/>
      <c r="BH84" s="69"/>
      <c r="BI84" s="69"/>
      <c r="BJ84" s="69"/>
      <c r="BK84" s="69"/>
      <c r="BL84" s="72"/>
      <c r="BM84" s="69"/>
      <c r="BN84" s="69"/>
      <c r="BO84" s="69"/>
      <c r="BP84" s="69"/>
    </row>
    <row r="85" spans="1:68" s="2" customFormat="1" x14ac:dyDescent="0.2">
      <c r="A85" s="69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69"/>
      <c r="AS85" s="69"/>
      <c r="AT85" s="69"/>
      <c r="AU85" s="69"/>
      <c r="AV85" s="69"/>
      <c r="AW85" s="69"/>
      <c r="AX85" s="69"/>
      <c r="AY85" s="69"/>
      <c r="AZ85" s="69"/>
      <c r="BA85" s="69"/>
      <c r="BB85" s="69"/>
      <c r="BC85" s="69"/>
      <c r="BD85" s="69"/>
      <c r="BE85" s="69"/>
      <c r="BF85" s="69"/>
      <c r="BG85" s="69"/>
      <c r="BH85" s="69"/>
      <c r="BI85" s="69"/>
      <c r="BJ85" s="69"/>
      <c r="BK85" s="69"/>
      <c r="BL85" s="72"/>
      <c r="BM85" s="69"/>
      <c r="BN85" s="69"/>
      <c r="BO85" s="69"/>
      <c r="BP85" s="69"/>
    </row>
    <row r="86" spans="1:68" s="2" customFormat="1" x14ac:dyDescent="0.2">
      <c r="A86" s="69"/>
      <c r="B86" s="69"/>
      <c r="C86" s="69"/>
      <c r="D86" s="69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  <c r="AM86" s="69"/>
      <c r="AN86" s="69"/>
      <c r="AO86" s="69"/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/>
      <c r="BF86" s="69"/>
      <c r="BG86" s="69"/>
      <c r="BH86" s="69"/>
      <c r="BI86" s="69"/>
      <c r="BJ86" s="69"/>
      <c r="BK86" s="69"/>
      <c r="BL86" s="72"/>
      <c r="BM86" s="69"/>
      <c r="BN86" s="69"/>
      <c r="BO86" s="69"/>
      <c r="BP86" s="69"/>
    </row>
    <row r="87" spans="1:68" s="2" customFormat="1" x14ac:dyDescent="0.2">
      <c r="A87" s="69"/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69"/>
      <c r="AQ87" s="69"/>
      <c r="AR87" s="69"/>
      <c r="AS87" s="69"/>
      <c r="AT87" s="69"/>
      <c r="AU87" s="69"/>
      <c r="AV87" s="69"/>
      <c r="AW87" s="69"/>
      <c r="AX87" s="69"/>
      <c r="AY87" s="69"/>
      <c r="AZ87" s="69"/>
      <c r="BA87" s="69"/>
      <c r="BB87" s="69"/>
      <c r="BC87" s="69"/>
      <c r="BD87" s="69"/>
      <c r="BE87" s="69"/>
      <c r="BF87" s="69"/>
      <c r="BG87" s="69"/>
      <c r="BH87" s="69"/>
      <c r="BI87" s="69"/>
      <c r="BJ87" s="69"/>
      <c r="BK87" s="69"/>
      <c r="BL87" s="72"/>
      <c r="BM87" s="69"/>
      <c r="BN87" s="69"/>
      <c r="BO87" s="69"/>
      <c r="BP87" s="69"/>
    </row>
    <row r="88" spans="1:68" s="2" customFormat="1" x14ac:dyDescent="0.2">
      <c r="A88" s="69"/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  <c r="AM88" s="69"/>
      <c r="AN88" s="69"/>
      <c r="AO88" s="69"/>
      <c r="AP88" s="69"/>
      <c r="AQ88" s="69"/>
      <c r="AR88" s="69"/>
      <c r="AS88" s="69"/>
      <c r="AT88" s="69"/>
      <c r="AU88" s="69"/>
      <c r="AV88" s="69"/>
      <c r="AW88" s="69"/>
      <c r="AX88" s="69"/>
      <c r="AY88" s="69"/>
      <c r="AZ88" s="69"/>
      <c r="BA88" s="69"/>
      <c r="BB88" s="69"/>
      <c r="BC88" s="69"/>
      <c r="BD88" s="69"/>
      <c r="BE88" s="69"/>
      <c r="BF88" s="69"/>
      <c r="BG88" s="69"/>
      <c r="BH88" s="69"/>
      <c r="BI88" s="69"/>
      <c r="BJ88" s="69"/>
      <c r="BK88" s="69"/>
      <c r="BL88" s="72"/>
      <c r="BM88" s="69"/>
      <c r="BN88" s="69"/>
      <c r="BO88" s="69"/>
      <c r="BP88" s="69"/>
    </row>
    <row r="89" spans="1:68" s="2" customFormat="1" x14ac:dyDescent="0.2">
      <c r="A89" s="69"/>
      <c r="B89" s="69"/>
      <c r="C89" s="69"/>
      <c r="D89" s="69"/>
      <c r="E89" s="69"/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  <c r="AM89" s="69"/>
      <c r="AN89" s="69"/>
      <c r="AO89" s="69"/>
      <c r="AP89" s="69"/>
      <c r="AQ89" s="69"/>
      <c r="AR89" s="69"/>
      <c r="AS89" s="69"/>
      <c r="AT89" s="69"/>
      <c r="AU89" s="69"/>
      <c r="AV89" s="69"/>
      <c r="AW89" s="69"/>
      <c r="AX89" s="69"/>
      <c r="AY89" s="69"/>
      <c r="AZ89" s="69"/>
      <c r="BA89" s="69"/>
      <c r="BB89" s="69"/>
      <c r="BC89" s="69"/>
      <c r="BD89" s="69"/>
      <c r="BE89" s="69"/>
      <c r="BF89" s="69"/>
      <c r="BG89" s="69"/>
      <c r="BH89" s="69"/>
      <c r="BI89" s="69"/>
      <c r="BJ89" s="69"/>
      <c r="BK89" s="69"/>
      <c r="BL89" s="72"/>
      <c r="BM89" s="69"/>
      <c r="BN89" s="69"/>
      <c r="BO89" s="69"/>
      <c r="BP89" s="69"/>
    </row>
    <row r="90" spans="1:68" s="2" customFormat="1" x14ac:dyDescent="0.2">
      <c r="A90" s="69"/>
      <c r="B90" s="69"/>
      <c r="C90" s="69"/>
      <c r="D90" s="69"/>
      <c r="E90" s="69"/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  <c r="AM90" s="69"/>
      <c r="AN90" s="69"/>
      <c r="AO90" s="69"/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/>
      <c r="BF90" s="69"/>
      <c r="BG90" s="69"/>
      <c r="BH90" s="69"/>
      <c r="BI90" s="69"/>
      <c r="BJ90" s="69"/>
      <c r="BK90" s="69"/>
      <c r="BL90" s="72"/>
      <c r="BM90" s="69"/>
      <c r="BN90" s="69"/>
      <c r="BO90" s="69"/>
      <c r="BP90" s="69"/>
    </row>
    <row r="91" spans="1:68" s="2" customFormat="1" x14ac:dyDescent="0.2">
      <c r="A91" s="69"/>
      <c r="B91" s="69"/>
      <c r="C91" s="69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  <c r="AM91" s="69"/>
      <c r="AN91" s="69"/>
      <c r="AO91" s="69"/>
      <c r="AP91" s="69"/>
      <c r="AQ91" s="69"/>
      <c r="AR91" s="69"/>
      <c r="AS91" s="69"/>
      <c r="AT91" s="69"/>
      <c r="AU91" s="69"/>
      <c r="AV91" s="69"/>
      <c r="AW91" s="69"/>
      <c r="AX91" s="69"/>
      <c r="AY91" s="69"/>
      <c r="AZ91" s="69"/>
      <c r="BA91" s="69"/>
      <c r="BB91" s="69"/>
      <c r="BC91" s="69"/>
      <c r="BD91" s="69"/>
      <c r="BE91" s="69"/>
      <c r="BF91" s="69"/>
      <c r="BG91" s="69"/>
      <c r="BH91" s="69"/>
      <c r="BI91" s="69"/>
      <c r="BJ91" s="69"/>
      <c r="BK91" s="69"/>
      <c r="BL91" s="72"/>
      <c r="BM91" s="69"/>
      <c r="BN91" s="69"/>
      <c r="BO91" s="69"/>
      <c r="BP91" s="69"/>
    </row>
    <row r="92" spans="1:68" s="2" customFormat="1" x14ac:dyDescent="0.2">
      <c r="A92" s="69"/>
      <c r="B92" s="69"/>
      <c r="C92" s="69"/>
      <c r="D92" s="69"/>
      <c r="E92" s="69"/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  <c r="AM92" s="69"/>
      <c r="AN92" s="69"/>
      <c r="AO92" s="69"/>
      <c r="AP92" s="69"/>
      <c r="AQ92" s="69"/>
      <c r="AR92" s="69"/>
      <c r="AS92" s="69"/>
      <c r="AT92" s="69"/>
      <c r="AU92" s="69"/>
      <c r="AV92" s="69"/>
      <c r="AW92" s="69"/>
      <c r="AX92" s="69"/>
      <c r="AY92" s="69"/>
      <c r="AZ92" s="69"/>
      <c r="BA92" s="69"/>
      <c r="BB92" s="69"/>
      <c r="BC92" s="69"/>
      <c r="BD92" s="69"/>
      <c r="BE92" s="69"/>
      <c r="BF92" s="69"/>
      <c r="BG92" s="69"/>
      <c r="BH92" s="69"/>
      <c r="BI92" s="69"/>
      <c r="BJ92" s="69"/>
      <c r="BK92" s="69"/>
      <c r="BL92" s="72"/>
      <c r="BM92" s="69"/>
      <c r="BN92" s="69"/>
      <c r="BO92" s="69"/>
      <c r="BP92" s="69"/>
    </row>
    <row r="93" spans="1:68" s="2" customFormat="1" x14ac:dyDescent="0.2">
      <c r="A93" s="69"/>
      <c r="B93" s="69"/>
      <c r="C93" s="69"/>
      <c r="D93" s="69"/>
      <c r="E93" s="69"/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  <c r="AM93" s="69"/>
      <c r="AN93" s="69"/>
      <c r="AO93" s="69"/>
      <c r="AP93" s="69"/>
      <c r="AQ93" s="69"/>
      <c r="AR93" s="69"/>
      <c r="AS93" s="69"/>
      <c r="AT93" s="69"/>
      <c r="AU93" s="69"/>
      <c r="AV93" s="69"/>
      <c r="AW93" s="69"/>
      <c r="AX93" s="69"/>
      <c r="AY93" s="69"/>
      <c r="AZ93" s="69"/>
      <c r="BA93" s="69"/>
      <c r="BB93" s="69"/>
      <c r="BC93" s="69"/>
      <c r="BD93" s="69"/>
      <c r="BE93" s="69"/>
      <c r="BF93" s="69"/>
      <c r="BG93" s="69"/>
      <c r="BH93" s="69"/>
      <c r="BI93" s="69"/>
      <c r="BJ93" s="69"/>
      <c r="BK93" s="69"/>
      <c r="BL93" s="72"/>
      <c r="BM93" s="69"/>
      <c r="BN93" s="69"/>
      <c r="BO93" s="69"/>
      <c r="BP93" s="69"/>
    </row>
    <row r="94" spans="1:68" s="2" customFormat="1" x14ac:dyDescent="0.2">
      <c r="A94" s="69"/>
      <c r="B94" s="69"/>
      <c r="C94" s="69"/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  <c r="AM94" s="69"/>
      <c r="AN94" s="69"/>
      <c r="AO94" s="69"/>
      <c r="AP94" s="69"/>
      <c r="AQ94" s="69"/>
      <c r="AR94" s="69"/>
      <c r="AS94" s="69"/>
      <c r="AT94" s="69"/>
      <c r="AU94" s="69"/>
      <c r="AV94" s="69"/>
      <c r="AW94" s="69"/>
      <c r="AX94" s="69"/>
      <c r="AY94" s="69"/>
      <c r="AZ94" s="69"/>
      <c r="BA94" s="69"/>
      <c r="BB94" s="69"/>
      <c r="BC94" s="69"/>
      <c r="BD94" s="69"/>
      <c r="BE94" s="69"/>
      <c r="BF94" s="69"/>
      <c r="BG94" s="69"/>
      <c r="BH94" s="69"/>
      <c r="BI94" s="69"/>
      <c r="BJ94" s="69"/>
      <c r="BK94" s="69"/>
      <c r="BL94" s="72"/>
      <c r="BM94" s="69"/>
      <c r="BN94" s="69"/>
      <c r="BO94" s="69"/>
      <c r="BP94" s="69"/>
    </row>
    <row r="95" spans="1:68" s="2" customFormat="1" x14ac:dyDescent="0.2">
      <c r="A95" s="69"/>
      <c r="B95" s="69"/>
      <c r="C95" s="69"/>
      <c r="D95" s="69"/>
      <c r="E95" s="69"/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  <c r="AM95" s="69"/>
      <c r="AN95" s="69"/>
      <c r="AO95" s="69"/>
      <c r="AP95" s="69"/>
      <c r="AQ95" s="69"/>
      <c r="AR95" s="69"/>
      <c r="AS95" s="69"/>
      <c r="AT95" s="69"/>
      <c r="AU95" s="69"/>
      <c r="AV95" s="69"/>
      <c r="AW95" s="69"/>
      <c r="AX95" s="69"/>
      <c r="AY95" s="69"/>
      <c r="AZ95" s="69"/>
      <c r="BA95" s="69"/>
      <c r="BB95" s="69"/>
      <c r="BC95" s="69"/>
      <c r="BD95" s="69"/>
      <c r="BE95" s="69"/>
      <c r="BF95" s="69"/>
      <c r="BG95" s="69"/>
      <c r="BH95" s="69"/>
      <c r="BI95" s="69"/>
      <c r="BJ95" s="69"/>
      <c r="BK95" s="69"/>
      <c r="BL95" s="72"/>
      <c r="BM95" s="69"/>
      <c r="BN95" s="69"/>
      <c r="BO95" s="69"/>
      <c r="BP95" s="69"/>
    </row>
    <row r="96" spans="1:68" s="2" customFormat="1" x14ac:dyDescent="0.2">
      <c r="A96" s="69"/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  <c r="AT96" s="69"/>
      <c r="AU96" s="69"/>
      <c r="AV96" s="69"/>
      <c r="AW96" s="69"/>
      <c r="AX96" s="69"/>
      <c r="AY96" s="69"/>
      <c r="AZ96" s="69"/>
      <c r="BA96" s="69"/>
      <c r="BB96" s="69"/>
      <c r="BC96" s="69"/>
      <c r="BD96" s="69"/>
      <c r="BE96" s="69"/>
      <c r="BF96" s="69"/>
      <c r="BG96" s="69"/>
      <c r="BH96" s="69"/>
      <c r="BI96" s="69"/>
      <c r="BJ96" s="69"/>
      <c r="BK96" s="69"/>
      <c r="BL96" s="72"/>
      <c r="BM96" s="69"/>
      <c r="BN96" s="69"/>
      <c r="BO96" s="69"/>
      <c r="BP96" s="69"/>
    </row>
    <row r="97" spans="1:68" s="2" customFormat="1" x14ac:dyDescent="0.2">
      <c r="A97" s="69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  <c r="AM97" s="69"/>
      <c r="AN97" s="69"/>
      <c r="AO97" s="69"/>
      <c r="AP97" s="69"/>
      <c r="AQ97" s="69"/>
      <c r="AR97" s="69"/>
      <c r="AS97" s="69"/>
      <c r="AT97" s="69"/>
      <c r="AU97" s="69"/>
      <c r="AV97" s="69"/>
      <c r="AW97" s="69"/>
      <c r="AX97" s="69"/>
      <c r="AY97" s="69"/>
      <c r="AZ97" s="69"/>
      <c r="BA97" s="69"/>
      <c r="BB97" s="69"/>
      <c r="BC97" s="69"/>
      <c r="BD97" s="69"/>
      <c r="BE97" s="69"/>
      <c r="BF97" s="69"/>
      <c r="BG97" s="69"/>
      <c r="BH97" s="69"/>
      <c r="BI97" s="69"/>
      <c r="BJ97" s="69"/>
      <c r="BK97" s="69"/>
      <c r="BL97" s="72"/>
      <c r="BM97" s="69"/>
      <c r="BN97" s="69"/>
      <c r="BO97" s="69"/>
      <c r="BP97" s="69"/>
    </row>
    <row r="98" spans="1:68" s="2" customFormat="1" x14ac:dyDescent="0.2">
      <c r="A98" s="69"/>
      <c r="B98" s="69"/>
      <c r="C98" s="69"/>
      <c r="D98" s="69"/>
      <c r="E98" s="69"/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  <c r="AM98" s="69"/>
      <c r="AN98" s="69"/>
      <c r="AO98" s="69"/>
      <c r="AP98" s="69"/>
      <c r="AQ98" s="69"/>
      <c r="AR98" s="69"/>
      <c r="AS98" s="69"/>
      <c r="AT98" s="69"/>
      <c r="AU98" s="69"/>
      <c r="AV98" s="69"/>
      <c r="AW98" s="69"/>
      <c r="AX98" s="69"/>
      <c r="AY98" s="69"/>
      <c r="AZ98" s="69"/>
      <c r="BA98" s="69"/>
      <c r="BB98" s="69"/>
      <c r="BC98" s="69"/>
      <c r="BD98" s="69"/>
      <c r="BE98" s="69"/>
      <c r="BF98" s="69"/>
      <c r="BG98" s="69"/>
      <c r="BH98" s="69"/>
      <c r="BI98" s="69"/>
      <c r="BJ98" s="69"/>
      <c r="BK98" s="69"/>
      <c r="BL98" s="72"/>
      <c r="BM98" s="69"/>
      <c r="BN98" s="69"/>
      <c r="BO98" s="69"/>
      <c r="BP98" s="69"/>
    </row>
    <row r="99" spans="1:68" s="2" customFormat="1" x14ac:dyDescent="0.2">
      <c r="A99" s="69"/>
      <c r="B99" s="69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  <c r="AM99" s="69"/>
      <c r="AN99" s="69"/>
      <c r="AO99" s="69"/>
      <c r="AP99" s="69"/>
      <c r="AQ99" s="69"/>
      <c r="AR99" s="69"/>
      <c r="AS99" s="69"/>
      <c r="AT99" s="69"/>
      <c r="AU99" s="69"/>
      <c r="AV99" s="69"/>
      <c r="AW99" s="69"/>
      <c r="AX99" s="69"/>
      <c r="AY99" s="69"/>
      <c r="AZ99" s="69"/>
      <c r="BA99" s="69"/>
      <c r="BB99" s="69"/>
      <c r="BC99" s="69"/>
      <c r="BD99" s="69"/>
      <c r="BE99" s="69"/>
      <c r="BF99" s="69"/>
      <c r="BG99" s="69"/>
      <c r="BH99" s="69"/>
      <c r="BI99" s="69"/>
      <c r="BJ99" s="69"/>
      <c r="BK99" s="69"/>
      <c r="BL99" s="72"/>
      <c r="BM99" s="69"/>
      <c r="BN99" s="69"/>
      <c r="BO99" s="69"/>
      <c r="BP99" s="69"/>
    </row>
    <row r="100" spans="1:68" s="2" customFormat="1" x14ac:dyDescent="0.2">
      <c r="A100" s="69"/>
      <c r="B100" s="69"/>
      <c r="C100" s="69"/>
      <c r="D100" s="69"/>
      <c r="E100" s="69"/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  <c r="AM100" s="69"/>
      <c r="AN100" s="69"/>
      <c r="AO100" s="69"/>
      <c r="AP100" s="69"/>
      <c r="AQ100" s="69"/>
      <c r="AR100" s="69"/>
      <c r="AS100" s="69"/>
      <c r="AT100" s="69"/>
      <c r="AU100" s="69"/>
      <c r="AV100" s="69"/>
      <c r="AW100" s="69"/>
      <c r="AX100" s="69"/>
      <c r="AY100" s="69"/>
      <c r="AZ100" s="69"/>
      <c r="BA100" s="69"/>
      <c r="BB100" s="69"/>
      <c r="BC100" s="69"/>
      <c r="BD100" s="69"/>
      <c r="BE100" s="69"/>
      <c r="BF100" s="69"/>
      <c r="BG100" s="69"/>
      <c r="BH100" s="69"/>
      <c r="BI100" s="69"/>
      <c r="BJ100" s="69"/>
      <c r="BK100" s="69"/>
      <c r="BL100" s="72"/>
      <c r="BM100" s="69"/>
      <c r="BN100" s="69"/>
      <c r="BO100" s="69"/>
      <c r="BP100" s="69"/>
    </row>
    <row r="101" spans="1:68" s="2" customFormat="1" x14ac:dyDescent="0.2">
      <c r="A101" s="69"/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  <c r="AM101" s="69"/>
      <c r="AN101" s="69"/>
      <c r="AO101" s="69"/>
      <c r="AP101" s="69"/>
      <c r="AQ101" s="69"/>
      <c r="AR101" s="69"/>
      <c r="AS101" s="69"/>
      <c r="AT101" s="69"/>
      <c r="AU101" s="69"/>
      <c r="AV101" s="69"/>
      <c r="AW101" s="69"/>
      <c r="AX101" s="69"/>
      <c r="AY101" s="69"/>
      <c r="AZ101" s="69"/>
      <c r="BA101" s="69"/>
      <c r="BB101" s="69"/>
      <c r="BC101" s="69"/>
      <c r="BD101" s="69"/>
      <c r="BE101" s="69"/>
      <c r="BF101" s="69"/>
      <c r="BG101" s="69"/>
      <c r="BH101" s="69"/>
      <c r="BI101" s="69"/>
      <c r="BJ101" s="69"/>
      <c r="BK101" s="69"/>
      <c r="BL101" s="72"/>
      <c r="BM101" s="69"/>
      <c r="BN101" s="69"/>
      <c r="BO101" s="69"/>
      <c r="BP101" s="69"/>
    </row>
    <row r="102" spans="1:68" s="2" customFormat="1" x14ac:dyDescent="0.2">
      <c r="A102" s="69"/>
      <c r="B102" s="69"/>
      <c r="C102" s="69"/>
      <c r="D102" s="69"/>
      <c r="E102" s="69"/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  <c r="AM102" s="69"/>
      <c r="AN102" s="69"/>
      <c r="AO102" s="69"/>
      <c r="AP102" s="69"/>
      <c r="AQ102" s="69"/>
      <c r="AR102" s="69"/>
      <c r="AS102" s="69"/>
      <c r="AT102" s="69"/>
      <c r="AU102" s="69"/>
      <c r="AV102" s="69"/>
      <c r="AW102" s="69"/>
      <c r="AX102" s="69"/>
      <c r="AY102" s="69"/>
      <c r="AZ102" s="69"/>
      <c r="BA102" s="69"/>
      <c r="BB102" s="69"/>
      <c r="BC102" s="69"/>
      <c r="BD102" s="69"/>
      <c r="BE102" s="69"/>
      <c r="BF102" s="69"/>
      <c r="BG102" s="69"/>
      <c r="BH102" s="69"/>
      <c r="BI102" s="69"/>
      <c r="BJ102" s="69"/>
      <c r="BK102" s="69"/>
      <c r="BL102" s="72"/>
      <c r="BM102" s="69"/>
      <c r="BN102" s="69"/>
      <c r="BO102" s="69"/>
      <c r="BP102" s="69"/>
    </row>
    <row r="103" spans="1:68" s="2" customFormat="1" x14ac:dyDescent="0.2">
      <c r="A103" s="69"/>
      <c r="B103" s="69"/>
      <c r="C103" s="69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  <c r="AM103" s="69"/>
      <c r="AN103" s="69"/>
      <c r="AO103" s="69"/>
      <c r="AP103" s="69"/>
      <c r="AQ103" s="69"/>
      <c r="AR103" s="69"/>
      <c r="AS103" s="69"/>
      <c r="AT103" s="69"/>
      <c r="AU103" s="69"/>
      <c r="AV103" s="69"/>
      <c r="AW103" s="69"/>
      <c r="AX103" s="69"/>
      <c r="AY103" s="69"/>
      <c r="AZ103" s="69"/>
      <c r="BA103" s="69"/>
      <c r="BB103" s="69"/>
      <c r="BC103" s="69"/>
      <c r="BD103" s="69"/>
      <c r="BE103" s="69"/>
      <c r="BF103" s="69"/>
      <c r="BG103" s="69"/>
      <c r="BH103" s="69"/>
      <c r="BI103" s="69"/>
      <c r="BJ103" s="69"/>
      <c r="BK103" s="69"/>
      <c r="BL103" s="72"/>
      <c r="BM103" s="69"/>
      <c r="BN103" s="69"/>
      <c r="BO103" s="69"/>
      <c r="BP103" s="69"/>
    </row>
    <row r="104" spans="1:68" s="2" customFormat="1" x14ac:dyDescent="0.2">
      <c r="A104" s="69"/>
      <c r="B104" s="69"/>
      <c r="C104" s="69"/>
      <c r="D104" s="69"/>
      <c r="E104" s="69"/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  <c r="AM104" s="69"/>
      <c r="AN104" s="69"/>
      <c r="AO104" s="69"/>
      <c r="AP104" s="69"/>
      <c r="AQ104" s="69"/>
      <c r="AR104" s="69"/>
      <c r="AS104" s="69"/>
      <c r="AT104" s="69"/>
      <c r="AU104" s="69"/>
      <c r="AV104" s="69"/>
      <c r="AW104" s="69"/>
      <c r="AX104" s="69"/>
      <c r="AY104" s="69"/>
      <c r="AZ104" s="69"/>
      <c r="BA104" s="69"/>
      <c r="BB104" s="69"/>
      <c r="BC104" s="69"/>
      <c r="BD104" s="69"/>
      <c r="BE104" s="69"/>
      <c r="BF104" s="69"/>
      <c r="BG104" s="69"/>
      <c r="BH104" s="69"/>
      <c r="BI104" s="69"/>
      <c r="BJ104" s="69"/>
      <c r="BK104" s="69"/>
      <c r="BL104" s="72"/>
      <c r="BM104" s="69"/>
      <c r="BN104" s="69"/>
      <c r="BO104" s="69"/>
      <c r="BP104" s="69"/>
    </row>
    <row r="105" spans="1:68" s="2" customFormat="1" x14ac:dyDescent="0.2">
      <c r="A105" s="69"/>
      <c r="B105" s="69"/>
      <c r="C105" s="69"/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  <c r="AM105" s="69"/>
      <c r="AN105" s="69"/>
      <c r="AO105" s="69"/>
      <c r="AP105" s="69"/>
      <c r="AQ105" s="69"/>
      <c r="AR105" s="69"/>
      <c r="AS105" s="69"/>
      <c r="AT105" s="69"/>
      <c r="AU105" s="69"/>
      <c r="AV105" s="69"/>
      <c r="AW105" s="69"/>
      <c r="AX105" s="69"/>
      <c r="AY105" s="69"/>
      <c r="AZ105" s="69"/>
      <c r="BA105" s="69"/>
      <c r="BB105" s="69"/>
      <c r="BC105" s="69"/>
      <c r="BD105" s="69"/>
      <c r="BE105" s="69"/>
      <c r="BF105" s="69"/>
      <c r="BG105" s="69"/>
      <c r="BH105" s="69"/>
      <c r="BI105" s="69"/>
      <c r="BJ105" s="69"/>
      <c r="BK105" s="69"/>
      <c r="BL105" s="72"/>
      <c r="BM105" s="69"/>
      <c r="BN105" s="69"/>
      <c r="BO105" s="69"/>
      <c r="BP105" s="69"/>
    </row>
    <row r="106" spans="1:68" s="2" customFormat="1" x14ac:dyDescent="0.2">
      <c r="A106" s="69"/>
      <c r="B106" s="69"/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  <c r="AM106" s="69"/>
      <c r="AN106" s="69"/>
      <c r="AO106" s="69"/>
      <c r="AP106" s="69"/>
      <c r="AQ106" s="69"/>
      <c r="AR106" s="69"/>
      <c r="AS106" s="69"/>
      <c r="AT106" s="69"/>
      <c r="AU106" s="69"/>
      <c r="AV106" s="69"/>
      <c r="AW106" s="69"/>
      <c r="AX106" s="69"/>
      <c r="AY106" s="69"/>
      <c r="AZ106" s="69"/>
      <c r="BA106" s="69"/>
      <c r="BB106" s="69"/>
      <c r="BC106" s="69"/>
      <c r="BD106" s="69"/>
      <c r="BE106" s="69"/>
      <c r="BF106" s="69"/>
      <c r="BG106" s="69"/>
      <c r="BH106" s="69"/>
      <c r="BI106" s="69"/>
      <c r="BJ106" s="69"/>
      <c r="BK106" s="69"/>
      <c r="BL106" s="72"/>
      <c r="BM106" s="69"/>
      <c r="BN106" s="69"/>
      <c r="BO106" s="69"/>
      <c r="BP106" s="69"/>
    </row>
    <row r="107" spans="1:68" s="2" customFormat="1" x14ac:dyDescent="0.2">
      <c r="A107" s="69"/>
      <c r="B107" s="69"/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  <c r="AM107" s="69"/>
      <c r="AN107" s="69"/>
      <c r="AO107" s="69"/>
      <c r="AP107" s="69"/>
      <c r="AQ107" s="69"/>
      <c r="AR107" s="69"/>
      <c r="AS107" s="69"/>
      <c r="AT107" s="69"/>
      <c r="AU107" s="69"/>
      <c r="AV107" s="69"/>
      <c r="AW107" s="69"/>
      <c r="AX107" s="69"/>
      <c r="AY107" s="69"/>
      <c r="AZ107" s="69"/>
      <c r="BA107" s="69"/>
      <c r="BB107" s="69"/>
      <c r="BC107" s="69"/>
      <c r="BD107" s="69"/>
      <c r="BE107" s="69"/>
      <c r="BF107" s="69"/>
      <c r="BG107" s="69"/>
      <c r="BH107" s="69"/>
      <c r="BI107" s="69"/>
      <c r="BJ107" s="69"/>
      <c r="BK107" s="69"/>
      <c r="BL107" s="72"/>
      <c r="BM107" s="69"/>
      <c r="BN107" s="69"/>
      <c r="BO107" s="69"/>
      <c r="BP107" s="69"/>
    </row>
    <row r="108" spans="1:68" s="2" customFormat="1" x14ac:dyDescent="0.2">
      <c r="A108" s="69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  <c r="AM108" s="69"/>
      <c r="AN108" s="69"/>
      <c r="AO108" s="69"/>
      <c r="AP108" s="69"/>
      <c r="AQ108" s="69"/>
      <c r="AR108" s="69"/>
      <c r="AS108" s="69"/>
      <c r="AT108" s="69"/>
      <c r="AU108" s="69"/>
      <c r="AV108" s="69"/>
      <c r="AW108" s="69"/>
      <c r="AX108" s="69"/>
      <c r="AY108" s="69"/>
      <c r="AZ108" s="69"/>
      <c r="BA108" s="69"/>
      <c r="BB108" s="69"/>
      <c r="BC108" s="69"/>
      <c r="BD108" s="69"/>
      <c r="BE108" s="69"/>
      <c r="BF108" s="69"/>
      <c r="BG108" s="69"/>
      <c r="BH108" s="69"/>
      <c r="BI108" s="69"/>
      <c r="BJ108" s="69"/>
      <c r="BK108" s="69"/>
      <c r="BL108" s="72"/>
      <c r="BM108" s="69"/>
      <c r="BN108" s="69"/>
      <c r="BO108" s="69"/>
      <c r="BP108" s="69"/>
    </row>
    <row r="109" spans="1:68" s="2" customFormat="1" x14ac:dyDescent="0.2">
      <c r="A109" s="69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  <c r="AM109" s="69"/>
      <c r="AN109" s="69"/>
      <c r="AO109" s="69"/>
      <c r="AP109" s="69"/>
      <c r="AQ109" s="69"/>
      <c r="AR109" s="69"/>
      <c r="AS109" s="69"/>
      <c r="AT109" s="69"/>
      <c r="AU109" s="69"/>
      <c r="AV109" s="69"/>
      <c r="AW109" s="69"/>
      <c r="AX109" s="69"/>
      <c r="AY109" s="69"/>
      <c r="AZ109" s="69"/>
      <c r="BA109" s="69"/>
      <c r="BB109" s="69"/>
      <c r="BC109" s="69"/>
      <c r="BD109" s="69"/>
      <c r="BE109" s="69"/>
      <c r="BF109" s="69"/>
      <c r="BG109" s="69"/>
      <c r="BH109" s="69"/>
      <c r="BI109" s="69"/>
      <c r="BJ109" s="69"/>
      <c r="BK109" s="69"/>
      <c r="BL109" s="72"/>
      <c r="BM109" s="69"/>
      <c r="BN109" s="69"/>
      <c r="BO109" s="69"/>
      <c r="BP109" s="69"/>
    </row>
    <row r="110" spans="1:68" s="2" customFormat="1" x14ac:dyDescent="0.2">
      <c r="A110" s="69"/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  <c r="AM110" s="69"/>
      <c r="AN110" s="69"/>
      <c r="AO110" s="69"/>
      <c r="AP110" s="69"/>
      <c r="AQ110" s="69"/>
      <c r="AR110" s="69"/>
      <c r="AS110" s="69"/>
      <c r="AT110" s="69"/>
      <c r="AU110" s="69"/>
      <c r="AV110" s="69"/>
      <c r="AW110" s="69"/>
      <c r="AX110" s="69"/>
      <c r="AY110" s="69"/>
      <c r="AZ110" s="69"/>
      <c r="BA110" s="69"/>
      <c r="BB110" s="69"/>
      <c r="BC110" s="69"/>
      <c r="BD110" s="69"/>
      <c r="BE110" s="69"/>
      <c r="BF110" s="69"/>
      <c r="BG110" s="69"/>
      <c r="BH110" s="69"/>
      <c r="BI110" s="69"/>
      <c r="BJ110" s="69"/>
      <c r="BK110" s="69"/>
      <c r="BL110" s="72"/>
      <c r="BM110" s="69"/>
      <c r="BN110" s="69"/>
      <c r="BO110" s="69"/>
      <c r="BP110" s="69"/>
    </row>
    <row r="111" spans="1:68" s="2" customFormat="1" x14ac:dyDescent="0.2">
      <c r="A111" s="69"/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  <c r="AM111" s="69"/>
      <c r="AN111" s="69"/>
      <c r="AO111" s="69"/>
      <c r="AP111" s="69"/>
      <c r="AQ111" s="69"/>
      <c r="AR111" s="69"/>
      <c r="AS111" s="69"/>
      <c r="AT111" s="69"/>
      <c r="AU111" s="69"/>
      <c r="AV111" s="69"/>
      <c r="AW111" s="69"/>
      <c r="AX111" s="69"/>
      <c r="AY111" s="69"/>
      <c r="AZ111" s="69"/>
      <c r="BA111" s="69"/>
      <c r="BB111" s="69"/>
      <c r="BC111" s="69"/>
      <c r="BD111" s="69"/>
      <c r="BE111" s="69"/>
      <c r="BF111" s="69"/>
      <c r="BG111" s="69"/>
      <c r="BH111" s="69"/>
      <c r="BI111" s="69"/>
      <c r="BJ111" s="69"/>
      <c r="BK111" s="69"/>
      <c r="BL111" s="72"/>
      <c r="BM111" s="69"/>
      <c r="BN111" s="69"/>
      <c r="BO111" s="69"/>
      <c r="BP111" s="69"/>
    </row>
    <row r="112" spans="1:68" s="2" customFormat="1" x14ac:dyDescent="0.2">
      <c r="A112" s="69"/>
      <c r="B112" s="69"/>
      <c r="C112" s="69"/>
      <c r="D112" s="69"/>
      <c r="E112" s="69"/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  <c r="AM112" s="69"/>
      <c r="AN112" s="69"/>
      <c r="AO112" s="69"/>
      <c r="AP112" s="69"/>
      <c r="AQ112" s="69"/>
      <c r="AR112" s="69"/>
      <c r="AS112" s="69"/>
      <c r="AT112" s="69"/>
      <c r="AU112" s="69"/>
      <c r="AV112" s="69"/>
      <c r="AW112" s="69"/>
      <c r="AX112" s="69"/>
      <c r="AY112" s="69"/>
      <c r="AZ112" s="69"/>
      <c r="BA112" s="69"/>
      <c r="BB112" s="69"/>
      <c r="BC112" s="69"/>
      <c r="BD112" s="69"/>
      <c r="BE112" s="69"/>
      <c r="BF112" s="69"/>
      <c r="BG112" s="69"/>
      <c r="BH112" s="69"/>
      <c r="BI112" s="69"/>
      <c r="BJ112" s="69"/>
      <c r="BK112" s="69"/>
      <c r="BL112" s="72"/>
      <c r="BM112" s="69"/>
      <c r="BN112" s="69"/>
      <c r="BO112" s="69"/>
      <c r="BP112" s="69"/>
    </row>
    <row r="113" spans="1:68" s="2" customFormat="1" x14ac:dyDescent="0.2">
      <c r="A113" s="69"/>
      <c r="B113" s="69"/>
      <c r="C113" s="69"/>
      <c r="D113" s="69"/>
      <c r="E113" s="69"/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  <c r="AM113" s="69"/>
      <c r="AN113" s="69"/>
      <c r="AO113" s="69"/>
      <c r="AP113" s="69"/>
      <c r="AQ113" s="69"/>
      <c r="AR113" s="69"/>
      <c r="AS113" s="69"/>
      <c r="AT113" s="69"/>
      <c r="AU113" s="69"/>
      <c r="AV113" s="69"/>
      <c r="AW113" s="69"/>
      <c r="AX113" s="69"/>
      <c r="AY113" s="69"/>
      <c r="AZ113" s="69"/>
      <c r="BA113" s="69"/>
      <c r="BB113" s="69"/>
      <c r="BC113" s="69"/>
      <c r="BD113" s="69"/>
      <c r="BE113" s="69"/>
      <c r="BF113" s="69"/>
      <c r="BG113" s="69"/>
      <c r="BH113" s="69"/>
      <c r="BI113" s="69"/>
      <c r="BJ113" s="69"/>
      <c r="BK113" s="69"/>
      <c r="BL113" s="72"/>
      <c r="BM113" s="69"/>
      <c r="BN113" s="69"/>
      <c r="BO113" s="69"/>
      <c r="BP113" s="69"/>
    </row>
    <row r="114" spans="1:68" s="2" customFormat="1" x14ac:dyDescent="0.2">
      <c r="A114" s="69"/>
      <c r="B114" s="69"/>
      <c r="C114" s="69"/>
      <c r="D114" s="69"/>
      <c r="E114" s="69"/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  <c r="AM114" s="69"/>
      <c r="AN114" s="69"/>
      <c r="AO114" s="69"/>
      <c r="AP114" s="69"/>
      <c r="AQ114" s="69"/>
      <c r="AR114" s="69"/>
      <c r="AS114" s="69"/>
      <c r="AT114" s="69"/>
      <c r="AU114" s="69"/>
      <c r="AV114" s="69"/>
      <c r="AW114" s="69"/>
      <c r="AX114" s="69"/>
      <c r="AY114" s="69"/>
      <c r="AZ114" s="69"/>
      <c r="BA114" s="69"/>
      <c r="BB114" s="69"/>
      <c r="BC114" s="69"/>
      <c r="BD114" s="69"/>
      <c r="BE114" s="69"/>
      <c r="BF114" s="69"/>
      <c r="BG114" s="69"/>
      <c r="BH114" s="69"/>
      <c r="BI114" s="69"/>
      <c r="BJ114" s="69"/>
      <c r="BK114" s="69"/>
      <c r="BL114" s="72"/>
      <c r="BM114" s="69"/>
      <c r="BN114" s="69"/>
      <c r="BO114" s="69"/>
      <c r="BP114" s="69"/>
    </row>
    <row r="115" spans="1:68" s="2" customFormat="1" x14ac:dyDescent="0.2">
      <c r="A115" s="69"/>
      <c r="B115" s="69"/>
      <c r="C115" s="69"/>
      <c r="D115" s="69"/>
      <c r="E115" s="69"/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  <c r="AM115" s="69"/>
      <c r="AN115" s="69"/>
      <c r="AO115" s="69"/>
      <c r="AP115" s="69"/>
      <c r="AQ115" s="69"/>
      <c r="AR115" s="69"/>
      <c r="AS115" s="69"/>
      <c r="AT115" s="69"/>
      <c r="AU115" s="69"/>
      <c r="AV115" s="69"/>
      <c r="AW115" s="69"/>
      <c r="AX115" s="69"/>
      <c r="AY115" s="69"/>
      <c r="AZ115" s="69"/>
      <c r="BA115" s="69"/>
      <c r="BB115" s="69"/>
      <c r="BC115" s="69"/>
      <c r="BD115" s="69"/>
      <c r="BE115" s="69"/>
      <c r="BF115" s="69"/>
      <c r="BG115" s="69"/>
      <c r="BH115" s="69"/>
      <c r="BI115" s="69"/>
      <c r="BJ115" s="69"/>
      <c r="BK115" s="69"/>
      <c r="BL115" s="72"/>
      <c r="BM115" s="69"/>
      <c r="BN115" s="69"/>
      <c r="BO115" s="69"/>
      <c r="BP115" s="69"/>
    </row>
    <row r="116" spans="1:68" s="2" customFormat="1" x14ac:dyDescent="0.2">
      <c r="A116" s="69"/>
      <c r="B116" s="69"/>
      <c r="C116" s="69"/>
      <c r="D116" s="69"/>
      <c r="E116" s="69"/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  <c r="AM116" s="69"/>
      <c r="AN116" s="69"/>
      <c r="AO116" s="69"/>
      <c r="AP116" s="69"/>
      <c r="AQ116" s="69"/>
      <c r="AR116" s="69"/>
      <c r="AS116" s="69"/>
      <c r="AT116" s="69"/>
      <c r="AU116" s="69"/>
      <c r="AV116" s="69"/>
      <c r="AW116" s="69"/>
      <c r="AX116" s="69"/>
      <c r="AY116" s="69"/>
      <c r="AZ116" s="69"/>
      <c r="BA116" s="69"/>
      <c r="BB116" s="69"/>
      <c r="BC116" s="69"/>
      <c r="BD116" s="69"/>
      <c r="BE116" s="69"/>
      <c r="BF116" s="69"/>
      <c r="BG116" s="69"/>
      <c r="BH116" s="69"/>
      <c r="BI116" s="69"/>
      <c r="BJ116" s="69"/>
      <c r="BK116" s="69"/>
      <c r="BL116" s="72"/>
      <c r="BM116" s="69"/>
      <c r="BN116" s="69"/>
      <c r="BO116" s="69"/>
      <c r="BP116" s="69"/>
    </row>
    <row r="117" spans="1:68" s="2" customFormat="1" x14ac:dyDescent="0.2">
      <c r="A117" s="69"/>
      <c r="B117" s="69"/>
      <c r="C117" s="69"/>
      <c r="D117" s="69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  <c r="AM117" s="69"/>
      <c r="AN117" s="69"/>
      <c r="AO117" s="69"/>
      <c r="AP117" s="69"/>
      <c r="AQ117" s="69"/>
      <c r="AR117" s="69"/>
      <c r="AS117" s="69"/>
      <c r="AT117" s="69"/>
      <c r="AU117" s="69"/>
      <c r="AV117" s="69"/>
      <c r="AW117" s="69"/>
      <c r="AX117" s="69"/>
      <c r="AY117" s="69"/>
      <c r="AZ117" s="69"/>
      <c r="BA117" s="69"/>
      <c r="BB117" s="69"/>
      <c r="BC117" s="69"/>
      <c r="BD117" s="69"/>
      <c r="BE117" s="69"/>
      <c r="BF117" s="69"/>
      <c r="BG117" s="69"/>
      <c r="BH117" s="69"/>
      <c r="BI117" s="69"/>
      <c r="BJ117" s="69"/>
      <c r="BK117" s="69"/>
      <c r="BL117" s="72"/>
      <c r="BM117" s="69"/>
      <c r="BN117" s="69"/>
      <c r="BO117" s="69"/>
      <c r="BP117" s="69"/>
    </row>
    <row r="118" spans="1:68" s="2" customFormat="1" x14ac:dyDescent="0.2">
      <c r="A118" s="69"/>
      <c r="B118" s="69"/>
      <c r="C118" s="69"/>
      <c r="D118" s="69"/>
      <c r="E118" s="69"/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  <c r="AM118" s="69"/>
      <c r="AN118" s="69"/>
      <c r="AO118" s="69"/>
      <c r="AP118" s="69"/>
      <c r="AQ118" s="69"/>
      <c r="AR118" s="69"/>
      <c r="AS118" s="69"/>
      <c r="AT118" s="69"/>
      <c r="AU118" s="69"/>
      <c r="AV118" s="69"/>
      <c r="AW118" s="69"/>
      <c r="AX118" s="69"/>
      <c r="AY118" s="69"/>
      <c r="AZ118" s="69"/>
      <c r="BA118" s="69"/>
      <c r="BB118" s="69"/>
      <c r="BC118" s="69"/>
      <c r="BD118" s="69"/>
      <c r="BE118" s="69"/>
      <c r="BF118" s="69"/>
      <c r="BG118" s="69"/>
      <c r="BH118" s="69"/>
      <c r="BI118" s="69"/>
      <c r="BJ118" s="69"/>
      <c r="BK118" s="69"/>
      <c r="BL118" s="72"/>
      <c r="BM118" s="69"/>
      <c r="BN118" s="69"/>
      <c r="BO118" s="69"/>
      <c r="BP118" s="69"/>
    </row>
    <row r="119" spans="1:68" s="2" customFormat="1" x14ac:dyDescent="0.2">
      <c r="A119" s="69"/>
      <c r="B119" s="69"/>
      <c r="C119" s="69"/>
      <c r="D119" s="69"/>
      <c r="E119" s="69"/>
      <c r="F119" s="69"/>
      <c r="G119" s="69"/>
      <c r="H119" s="69"/>
      <c r="I119" s="69"/>
      <c r="J119" s="69"/>
      <c r="K119" s="69"/>
      <c r="L119" s="69"/>
      <c r="M119" s="69"/>
      <c r="N119" s="69"/>
      <c r="O119" s="69"/>
      <c r="P119" s="69"/>
      <c r="Q119" s="69"/>
      <c r="R119" s="69"/>
      <c r="S119" s="69"/>
      <c r="T119" s="69"/>
      <c r="U119" s="69"/>
      <c r="V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  <c r="AM119" s="69"/>
      <c r="AN119" s="69"/>
      <c r="AO119" s="69"/>
      <c r="AP119" s="69"/>
      <c r="AQ119" s="69"/>
      <c r="AR119" s="69"/>
      <c r="AS119" s="69"/>
      <c r="AT119" s="69"/>
      <c r="AU119" s="69"/>
      <c r="AV119" s="69"/>
      <c r="AW119" s="69"/>
      <c r="AX119" s="69"/>
      <c r="AY119" s="69"/>
      <c r="AZ119" s="69"/>
      <c r="BA119" s="69"/>
      <c r="BB119" s="69"/>
      <c r="BC119" s="69"/>
      <c r="BD119" s="69"/>
      <c r="BE119" s="69"/>
      <c r="BF119" s="69"/>
      <c r="BG119" s="69"/>
      <c r="BH119" s="69"/>
      <c r="BI119" s="69"/>
      <c r="BJ119" s="69"/>
      <c r="BK119" s="69"/>
      <c r="BL119" s="72"/>
      <c r="BM119" s="69"/>
      <c r="BN119" s="69"/>
      <c r="BO119" s="69"/>
      <c r="BP119" s="69"/>
    </row>
    <row r="120" spans="1:68" s="2" customFormat="1" x14ac:dyDescent="0.2">
      <c r="A120" s="69"/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  <c r="O120" s="69"/>
      <c r="P120" s="69"/>
      <c r="Q120" s="69"/>
      <c r="R120" s="69"/>
      <c r="S120" s="69"/>
      <c r="T120" s="69"/>
      <c r="U120" s="69"/>
      <c r="V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  <c r="AM120" s="69"/>
      <c r="AN120" s="69"/>
      <c r="AO120" s="69"/>
      <c r="AP120" s="69"/>
      <c r="AQ120" s="69"/>
      <c r="AR120" s="69"/>
      <c r="AS120" s="69"/>
      <c r="AT120" s="69"/>
      <c r="AU120" s="69"/>
      <c r="AV120" s="69"/>
      <c r="AW120" s="69"/>
      <c r="AX120" s="69"/>
      <c r="AY120" s="69"/>
      <c r="AZ120" s="69"/>
      <c r="BA120" s="69"/>
      <c r="BB120" s="69"/>
      <c r="BC120" s="69"/>
      <c r="BD120" s="69"/>
      <c r="BE120" s="69"/>
      <c r="BF120" s="69"/>
      <c r="BG120" s="69"/>
      <c r="BH120" s="69"/>
      <c r="BI120" s="69"/>
      <c r="BJ120" s="69"/>
      <c r="BK120" s="69"/>
      <c r="BL120" s="72"/>
      <c r="BM120" s="69"/>
      <c r="BN120" s="69"/>
      <c r="BO120" s="69"/>
      <c r="BP120" s="69"/>
    </row>
    <row r="121" spans="1:68" s="2" customFormat="1" x14ac:dyDescent="0.2">
      <c r="A121" s="69"/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69"/>
      <c r="P121" s="69"/>
      <c r="Q121" s="69"/>
      <c r="R121" s="69"/>
      <c r="S121" s="69"/>
      <c r="T121" s="69"/>
      <c r="U121" s="69"/>
      <c r="V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  <c r="AM121" s="69"/>
      <c r="AN121" s="69"/>
      <c r="AO121" s="69"/>
      <c r="AP121" s="69"/>
      <c r="AQ121" s="69"/>
      <c r="AR121" s="69"/>
      <c r="AS121" s="69"/>
      <c r="AT121" s="69"/>
      <c r="AU121" s="69"/>
      <c r="AV121" s="69"/>
      <c r="AW121" s="69"/>
      <c r="AX121" s="69"/>
      <c r="AY121" s="69"/>
      <c r="AZ121" s="69"/>
      <c r="BA121" s="69"/>
      <c r="BB121" s="69"/>
      <c r="BC121" s="69"/>
      <c r="BD121" s="69"/>
      <c r="BE121" s="69"/>
      <c r="BF121" s="69"/>
      <c r="BG121" s="69"/>
      <c r="BH121" s="69"/>
      <c r="BI121" s="69"/>
      <c r="BJ121" s="69"/>
      <c r="BK121" s="69"/>
      <c r="BL121" s="72"/>
      <c r="BM121" s="69"/>
      <c r="BN121" s="69"/>
      <c r="BO121" s="69"/>
      <c r="BP121" s="69"/>
    </row>
    <row r="122" spans="1:68" s="2" customFormat="1" x14ac:dyDescent="0.2">
      <c r="A122" s="69"/>
      <c r="B122" s="6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69"/>
      <c r="P122" s="69"/>
      <c r="Q122" s="69"/>
      <c r="R122" s="69"/>
      <c r="S122" s="69"/>
      <c r="T122" s="69"/>
      <c r="U122" s="69"/>
      <c r="V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  <c r="AM122" s="69"/>
      <c r="AN122" s="69"/>
      <c r="AO122" s="69"/>
      <c r="AP122" s="69"/>
      <c r="AQ122" s="69"/>
      <c r="AR122" s="69"/>
      <c r="AS122" s="69"/>
      <c r="AT122" s="69"/>
      <c r="AU122" s="69"/>
      <c r="AV122" s="69"/>
      <c r="AW122" s="69"/>
      <c r="AX122" s="69"/>
      <c r="AY122" s="69"/>
      <c r="AZ122" s="69"/>
      <c r="BA122" s="69"/>
      <c r="BB122" s="69"/>
      <c r="BC122" s="69"/>
      <c r="BD122" s="69"/>
      <c r="BE122" s="69"/>
      <c r="BF122" s="69"/>
      <c r="BG122" s="69"/>
      <c r="BH122" s="69"/>
      <c r="BI122" s="69"/>
      <c r="BJ122" s="69"/>
      <c r="BK122" s="69"/>
      <c r="BL122" s="72"/>
      <c r="BM122" s="69"/>
      <c r="BN122" s="69"/>
      <c r="BO122" s="69"/>
      <c r="BP122" s="69"/>
    </row>
    <row r="123" spans="1:68" s="2" customFormat="1" x14ac:dyDescent="0.2">
      <c r="A123" s="69"/>
      <c r="B123" s="6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69"/>
      <c r="P123" s="69"/>
      <c r="Q123" s="69"/>
      <c r="R123" s="69"/>
      <c r="S123" s="69"/>
      <c r="T123" s="69"/>
      <c r="U123" s="69"/>
      <c r="V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  <c r="AM123" s="69"/>
      <c r="AN123" s="69"/>
      <c r="AO123" s="69"/>
      <c r="AP123" s="69"/>
      <c r="AQ123" s="69"/>
      <c r="AR123" s="69"/>
      <c r="AS123" s="69"/>
      <c r="AT123" s="69"/>
      <c r="AU123" s="69"/>
      <c r="AV123" s="69"/>
      <c r="AW123" s="69"/>
      <c r="AX123" s="69"/>
      <c r="AY123" s="69"/>
      <c r="AZ123" s="69"/>
      <c r="BA123" s="69"/>
      <c r="BB123" s="69"/>
      <c r="BC123" s="69"/>
      <c r="BD123" s="69"/>
      <c r="BE123" s="69"/>
      <c r="BF123" s="69"/>
      <c r="BG123" s="69"/>
      <c r="BH123" s="69"/>
      <c r="BI123" s="69"/>
      <c r="BJ123" s="69"/>
      <c r="BK123" s="69"/>
      <c r="BL123" s="72"/>
      <c r="BM123" s="69"/>
      <c r="BN123" s="69"/>
      <c r="BO123" s="69"/>
      <c r="BP123" s="69"/>
    </row>
    <row r="124" spans="1:68" s="2" customFormat="1" x14ac:dyDescent="0.2">
      <c r="A124" s="69"/>
      <c r="B124" s="6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69"/>
      <c r="P124" s="69"/>
      <c r="Q124" s="69"/>
      <c r="R124" s="69"/>
      <c r="S124" s="69"/>
      <c r="T124" s="69"/>
      <c r="U124" s="69"/>
      <c r="V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  <c r="AM124" s="69"/>
      <c r="AN124" s="69"/>
      <c r="AO124" s="69"/>
      <c r="AP124" s="69"/>
      <c r="AQ124" s="69"/>
      <c r="AR124" s="69"/>
      <c r="AS124" s="69"/>
      <c r="AT124" s="69"/>
      <c r="AU124" s="69"/>
      <c r="AV124" s="69"/>
      <c r="AW124" s="69"/>
      <c r="AX124" s="69"/>
      <c r="AY124" s="69"/>
      <c r="AZ124" s="69"/>
      <c r="BA124" s="69"/>
      <c r="BB124" s="69"/>
      <c r="BC124" s="69"/>
      <c r="BD124" s="69"/>
      <c r="BE124" s="69"/>
      <c r="BF124" s="69"/>
      <c r="BG124" s="69"/>
      <c r="BH124" s="69"/>
      <c r="BI124" s="69"/>
      <c r="BJ124" s="69"/>
      <c r="BK124" s="69"/>
      <c r="BL124" s="72"/>
      <c r="BM124" s="69"/>
      <c r="BN124" s="69"/>
      <c r="BO124" s="69"/>
      <c r="BP124" s="69"/>
    </row>
    <row r="125" spans="1:68" s="2" customFormat="1" x14ac:dyDescent="0.2">
      <c r="A125" s="69"/>
      <c r="B125" s="6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69"/>
      <c r="P125" s="69"/>
      <c r="Q125" s="69"/>
      <c r="R125" s="69"/>
      <c r="S125" s="69"/>
      <c r="T125" s="69"/>
      <c r="U125" s="69"/>
      <c r="V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  <c r="AM125" s="69"/>
      <c r="AN125" s="69"/>
      <c r="AO125" s="69"/>
      <c r="AP125" s="69"/>
      <c r="AQ125" s="69"/>
      <c r="AR125" s="69"/>
      <c r="AS125" s="69"/>
      <c r="AT125" s="69"/>
      <c r="AU125" s="69"/>
      <c r="AV125" s="69"/>
      <c r="AW125" s="69"/>
      <c r="AX125" s="69"/>
      <c r="AY125" s="69"/>
      <c r="AZ125" s="69"/>
      <c r="BA125" s="69"/>
      <c r="BB125" s="69"/>
      <c r="BC125" s="69"/>
      <c r="BD125" s="69"/>
      <c r="BE125" s="69"/>
      <c r="BF125" s="69"/>
      <c r="BG125" s="69"/>
      <c r="BH125" s="69"/>
      <c r="BI125" s="69"/>
      <c r="BJ125" s="69"/>
      <c r="BK125" s="69"/>
      <c r="BL125" s="72"/>
      <c r="BM125" s="69"/>
      <c r="BN125" s="69"/>
      <c r="BO125" s="69"/>
      <c r="BP125" s="69"/>
    </row>
    <row r="126" spans="1:68" s="2" customFormat="1" x14ac:dyDescent="0.2">
      <c r="A126" s="69"/>
      <c r="B126" s="69"/>
      <c r="C126" s="69"/>
      <c r="D126" s="69"/>
      <c r="E126" s="69"/>
      <c r="F126" s="69"/>
      <c r="G126" s="69"/>
      <c r="H126" s="69"/>
      <c r="I126" s="69"/>
      <c r="J126" s="69"/>
      <c r="K126" s="69"/>
      <c r="L126" s="69"/>
      <c r="M126" s="69"/>
      <c r="N126" s="69"/>
      <c r="O126" s="69"/>
      <c r="P126" s="69"/>
      <c r="Q126" s="69"/>
      <c r="R126" s="69"/>
      <c r="S126" s="69"/>
      <c r="T126" s="69"/>
      <c r="U126" s="69"/>
      <c r="V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  <c r="AM126" s="69"/>
      <c r="AN126" s="69"/>
      <c r="AO126" s="69"/>
      <c r="AP126" s="69"/>
      <c r="AQ126" s="69"/>
      <c r="AR126" s="69"/>
      <c r="AS126" s="69"/>
      <c r="AT126" s="69"/>
      <c r="AU126" s="69"/>
      <c r="AV126" s="69"/>
      <c r="AW126" s="69"/>
      <c r="AX126" s="69"/>
      <c r="AY126" s="69"/>
      <c r="AZ126" s="69"/>
      <c r="BA126" s="69"/>
      <c r="BB126" s="69"/>
      <c r="BC126" s="69"/>
      <c r="BD126" s="69"/>
      <c r="BE126" s="69"/>
      <c r="BF126" s="69"/>
      <c r="BG126" s="69"/>
      <c r="BH126" s="69"/>
      <c r="BI126" s="69"/>
      <c r="BJ126" s="69"/>
      <c r="BK126" s="69"/>
      <c r="BL126" s="72"/>
      <c r="BM126" s="69"/>
      <c r="BN126" s="69"/>
      <c r="BO126" s="69"/>
      <c r="BP126" s="69"/>
    </row>
    <row r="127" spans="1:68" s="2" customFormat="1" x14ac:dyDescent="0.2">
      <c r="A127" s="69"/>
      <c r="B127" s="69"/>
      <c r="C127" s="69"/>
      <c r="D127" s="69"/>
      <c r="E127" s="69"/>
      <c r="F127" s="69"/>
      <c r="G127" s="69"/>
      <c r="H127" s="69"/>
      <c r="I127" s="69"/>
      <c r="J127" s="69"/>
      <c r="K127" s="69"/>
      <c r="L127" s="69"/>
      <c r="M127" s="69"/>
      <c r="N127" s="69"/>
      <c r="O127" s="69"/>
      <c r="P127" s="69"/>
      <c r="Q127" s="69"/>
      <c r="R127" s="69"/>
      <c r="S127" s="69"/>
      <c r="T127" s="69"/>
      <c r="U127" s="69"/>
      <c r="V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  <c r="AM127" s="69"/>
      <c r="AN127" s="69"/>
      <c r="AO127" s="69"/>
      <c r="AP127" s="69"/>
      <c r="AQ127" s="69"/>
      <c r="AR127" s="69"/>
      <c r="AS127" s="69"/>
      <c r="AT127" s="69"/>
      <c r="AU127" s="69"/>
      <c r="AV127" s="69"/>
      <c r="AW127" s="69"/>
      <c r="AX127" s="69"/>
      <c r="AY127" s="69"/>
      <c r="AZ127" s="69"/>
      <c r="BA127" s="69"/>
      <c r="BB127" s="69"/>
      <c r="BC127" s="69"/>
      <c r="BD127" s="69"/>
      <c r="BE127" s="69"/>
      <c r="BF127" s="69"/>
      <c r="BG127" s="69"/>
      <c r="BH127" s="69"/>
      <c r="BI127" s="69"/>
      <c r="BJ127" s="69"/>
      <c r="BK127" s="69"/>
      <c r="BL127" s="72"/>
      <c r="BM127" s="69"/>
      <c r="BN127" s="69"/>
      <c r="BO127" s="69"/>
      <c r="BP127" s="69"/>
    </row>
    <row r="128" spans="1:68" s="2" customFormat="1" x14ac:dyDescent="0.2">
      <c r="A128" s="69"/>
      <c r="B128" s="69"/>
      <c r="C128" s="69"/>
      <c r="D128" s="69"/>
      <c r="E128" s="69"/>
      <c r="F128" s="69"/>
      <c r="G128" s="69"/>
      <c r="H128" s="69"/>
      <c r="I128" s="69"/>
      <c r="J128" s="69"/>
      <c r="K128" s="69"/>
      <c r="L128" s="69"/>
      <c r="M128" s="69"/>
      <c r="N128" s="69"/>
      <c r="O128" s="69"/>
      <c r="P128" s="69"/>
      <c r="Q128" s="69"/>
      <c r="R128" s="69"/>
      <c r="S128" s="69"/>
      <c r="T128" s="69"/>
      <c r="U128" s="69"/>
      <c r="V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AV128" s="69"/>
      <c r="AW128" s="69"/>
      <c r="AX128" s="69"/>
      <c r="AY128" s="69"/>
      <c r="AZ128" s="69"/>
      <c r="BA128" s="69"/>
      <c r="BB128" s="69"/>
      <c r="BC128" s="69"/>
      <c r="BD128" s="69"/>
      <c r="BE128" s="69"/>
      <c r="BF128" s="69"/>
      <c r="BG128" s="69"/>
      <c r="BH128" s="69"/>
      <c r="BI128" s="69"/>
      <c r="BJ128" s="69"/>
      <c r="BK128" s="69"/>
      <c r="BL128" s="72"/>
      <c r="BM128" s="69"/>
      <c r="BN128" s="69"/>
      <c r="BO128" s="69"/>
      <c r="BP128" s="69"/>
    </row>
    <row r="129" spans="1:68" s="2" customFormat="1" x14ac:dyDescent="0.2">
      <c r="A129" s="69"/>
      <c r="B129" s="69"/>
      <c r="C129" s="69"/>
      <c r="D129" s="69"/>
      <c r="E129" s="69"/>
      <c r="F129" s="69"/>
      <c r="G129" s="69"/>
      <c r="H129" s="69"/>
      <c r="I129" s="69"/>
      <c r="J129" s="69"/>
      <c r="K129" s="69"/>
      <c r="L129" s="69"/>
      <c r="M129" s="69"/>
      <c r="N129" s="69"/>
      <c r="O129" s="69"/>
      <c r="P129" s="69"/>
      <c r="Q129" s="69"/>
      <c r="R129" s="69"/>
      <c r="S129" s="69"/>
      <c r="T129" s="69"/>
      <c r="U129" s="69"/>
      <c r="V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  <c r="AM129" s="69"/>
      <c r="AN129" s="69"/>
      <c r="AO129" s="69"/>
      <c r="AP129" s="69"/>
      <c r="AQ129" s="69"/>
      <c r="AR129" s="69"/>
      <c r="AS129" s="69"/>
      <c r="AT129" s="69"/>
      <c r="AU129" s="69"/>
      <c r="AV129" s="69"/>
      <c r="AW129" s="69"/>
      <c r="AX129" s="69"/>
      <c r="AY129" s="69"/>
      <c r="AZ129" s="69"/>
      <c r="BA129" s="69"/>
      <c r="BB129" s="69"/>
      <c r="BC129" s="69"/>
      <c r="BD129" s="69"/>
      <c r="BE129" s="69"/>
      <c r="BF129" s="69"/>
      <c r="BG129" s="69"/>
      <c r="BH129" s="69"/>
      <c r="BI129" s="69"/>
      <c r="BJ129" s="69"/>
      <c r="BK129" s="69"/>
      <c r="BL129" s="72"/>
      <c r="BM129" s="69"/>
      <c r="BN129" s="69"/>
      <c r="BO129" s="69"/>
      <c r="BP129" s="69"/>
    </row>
    <row r="130" spans="1:68" s="2" customFormat="1" x14ac:dyDescent="0.2">
      <c r="A130" s="69"/>
      <c r="B130" s="69"/>
      <c r="C130" s="69"/>
      <c r="D130" s="69"/>
      <c r="E130" s="69"/>
      <c r="F130" s="69"/>
      <c r="G130" s="69"/>
      <c r="H130" s="69"/>
      <c r="I130" s="69"/>
      <c r="J130" s="69"/>
      <c r="K130" s="69"/>
      <c r="L130" s="69"/>
      <c r="M130" s="69"/>
      <c r="N130" s="69"/>
      <c r="O130" s="69"/>
      <c r="P130" s="69"/>
      <c r="Q130" s="69"/>
      <c r="R130" s="69"/>
      <c r="S130" s="69"/>
      <c r="T130" s="69"/>
      <c r="U130" s="69"/>
      <c r="V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  <c r="AM130" s="69"/>
      <c r="AN130" s="69"/>
      <c r="AO130" s="69"/>
      <c r="AP130" s="69"/>
      <c r="AQ130" s="69"/>
      <c r="AR130" s="69"/>
      <c r="AS130" s="69"/>
      <c r="AT130" s="69"/>
      <c r="AU130" s="69"/>
      <c r="AV130" s="69"/>
      <c r="AW130" s="69"/>
      <c r="AX130" s="69"/>
      <c r="AY130" s="69"/>
      <c r="AZ130" s="69"/>
      <c r="BA130" s="69"/>
      <c r="BB130" s="69"/>
      <c r="BC130" s="69"/>
      <c r="BD130" s="69"/>
      <c r="BE130" s="69"/>
      <c r="BF130" s="69"/>
      <c r="BG130" s="69"/>
      <c r="BH130" s="69"/>
      <c r="BI130" s="69"/>
      <c r="BJ130" s="69"/>
      <c r="BK130" s="69"/>
      <c r="BL130" s="72"/>
      <c r="BM130" s="69"/>
      <c r="BN130" s="69"/>
      <c r="BO130" s="69"/>
      <c r="BP130" s="69"/>
    </row>
    <row r="131" spans="1:68" s="2" customFormat="1" x14ac:dyDescent="0.2">
      <c r="A131" s="69"/>
      <c r="B131" s="69"/>
      <c r="C131" s="69"/>
      <c r="D131" s="69"/>
      <c r="E131" s="69"/>
      <c r="F131" s="69"/>
      <c r="G131" s="69"/>
      <c r="H131" s="69"/>
      <c r="I131" s="69"/>
      <c r="J131" s="69"/>
      <c r="K131" s="69"/>
      <c r="L131" s="69"/>
      <c r="M131" s="69"/>
      <c r="N131" s="69"/>
      <c r="O131" s="69"/>
      <c r="P131" s="69"/>
      <c r="Q131" s="69"/>
      <c r="R131" s="69"/>
      <c r="S131" s="69"/>
      <c r="T131" s="69"/>
      <c r="U131" s="69"/>
      <c r="V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  <c r="AV131" s="69"/>
      <c r="AW131" s="69"/>
      <c r="AX131" s="69"/>
      <c r="AY131" s="69"/>
      <c r="AZ131" s="69"/>
      <c r="BA131" s="69"/>
      <c r="BB131" s="69"/>
      <c r="BC131" s="69"/>
      <c r="BD131" s="69"/>
      <c r="BE131" s="69"/>
      <c r="BF131" s="69"/>
      <c r="BG131" s="69"/>
      <c r="BH131" s="69"/>
      <c r="BI131" s="69"/>
      <c r="BJ131" s="69"/>
      <c r="BK131" s="69"/>
      <c r="BL131" s="72"/>
      <c r="BM131" s="69"/>
      <c r="BN131" s="69"/>
      <c r="BO131" s="69"/>
      <c r="BP131" s="69"/>
    </row>
    <row r="132" spans="1:68" s="2" customFormat="1" x14ac:dyDescent="0.2">
      <c r="A132" s="69"/>
      <c r="B132" s="69"/>
      <c r="C132" s="69"/>
      <c r="D132" s="69"/>
      <c r="E132" s="69"/>
      <c r="F132" s="69"/>
      <c r="G132" s="69"/>
      <c r="H132" s="69"/>
      <c r="I132" s="69"/>
      <c r="J132" s="69"/>
      <c r="K132" s="69"/>
      <c r="L132" s="69"/>
      <c r="M132" s="69"/>
      <c r="N132" s="69"/>
      <c r="O132" s="69"/>
      <c r="P132" s="69"/>
      <c r="Q132" s="69"/>
      <c r="R132" s="69"/>
      <c r="S132" s="69"/>
      <c r="T132" s="69"/>
      <c r="U132" s="69"/>
      <c r="V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  <c r="AM132" s="69"/>
      <c r="AN132" s="69"/>
      <c r="AO132" s="69"/>
      <c r="AP132" s="69"/>
      <c r="AQ132" s="69"/>
      <c r="AR132" s="69"/>
      <c r="AS132" s="69"/>
      <c r="AT132" s="69"/>
      <c r="AU132" s="69"/>
      <c r="AV132" s="69"/>
      <c r="AW132" s="69"/>
      <c r="AX132" s="69"/>
      <c r="AY132" s="69"/>
      <c r="AZ132" s="69"/>
      <c r="BA132" s="69"/>
      <c r="BB132" s="69"/>
      <c r="BC132" s="69"/>
      <c r="BD132" s="69"/>
      <c r="BE132" s="69"/>
      <c r="BF132" s="69"/>
      <c r="BG132" s="69"/>
      <c r="BH132" s="69"/>
      <c r="BI132" s="69"/>
      <c r="BJ132" s="69"/>
      <c r="BK132" s="69"/>
      <c r="BL132" s="72"/>
      <c r="BM132" s="69"/>
      <c r="BN132" s="69"/>
      <c r="BO132" s="69"/>
      <c r="BP132" s="69"/>
    </row>
    <row r="133" spans="1:68" s="2" customFormat="1" x14ac:dyDescent="0.2">
      <c r="A133" s="69"/>
      <c r="B133" s="69"/>
      <c r="C133" s="69"/>
      <c r="D133" s="69"/>
      <c r="E133" s="69"/>
      <c r="F133" s="69"/>
      <c r="G133" s="69"/>
      <c r="H133" s="69"/>
      <c r="I133" s="69"/>
      <c r="J133" s="69"/>
      <c r="K133" s="69"/>
      <c r="L133" s="69"/>
      <c r="M133" s="69"/>
      <c r="N133" s="69"/>
      <c r="O133" s="69"/>
      <c r="P133" s="69"/>
      <c r="Q133" s="69"/>
      <c r="R133" s="69"/>
      <c r="S133" s="69"/>
      <c r="T133" s="69"/>
      <c r="U133" s="69"/>
      <c r="V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  <c r="AM133" s="69"/>
      <c r="AN133" s="69"/>
      <c r="AO133" s="69"/>
      <c r="AP133" s="69"/>
      <c r="AQ133" s="69"/>
      <c r="AR133" s="69"/>
      <c r="AS133" s="69"/>
      <c r="AT133" s="69"/>
      <c r="AU133" s="69"/>
      <c r="AV133" s="69"/>
      <c r="AW133" s="69"/>
      <c r="AX133" s="69"/>
      <c r="AY133" s="69"/>
      <c r="AZ133" s="69"/>
      <c r="BA133" s="69"/>
      <c r="BB133" s="69"/>
      <c r="BC133" s="69"/>
      <c r="BD133" s="69"/>
      <c r="BE133" s="69"/>
      <c r="BF133" s="69"/>
      <c r="BG133" s="69"/>
      <c r="BH133" s="69"/>
      <c r="BI133" s="69"/>
      <c r="BJ133" s="69"/>
      <c r="BK133" s="69"/>
      <c r="BL133" s="72"/>
      <c r="BM133" s="69"/>
      <c r="BN133" s="69"/>
      <c r="BO133" s="69"/>
      <c r="BP133" s="69"/>
    </row>
    <row r="134" spans="1:68" s="2" customFormat="1" x14ac:dyDescent="0.2">
      <c r="A134" s="69"/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69"/>
      <c r="S134" s="69"/>
      <c r="T134" s="69"/>
      <c r="U134" s="69"/>
      <c r="V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  <c r="AM134" s="69"/>
      <c r="AN134" s="69"/>
      <c r="AO134" s="69"/>
      <c r="AP134" s="69"/>
      <c r="AQ134" s="69"/>
      <c r="AR134" s="69"/>
      <c r="AS134" s="69"/>
      <c r="AT134" s="69"/>
      <c r="AU134" s="69"/>
      <c r="AV134" s="69"/>
      <c r="AW134" s="69"/>
      <c r="AX134" s="69"/>
      <c r="AY134" s="69"/>
      <c r="AZ134" s="69"/>
      <c r="BA134" s="69"/>
      <c r="BB134" s="69"/>
      <c r="BC134" s="69"/>
      <c r="BD134" s="69"/>
      <c r="BE134" s="69"/>
      <c r="BF134" s="69"/>
      <c r="BG134" s="69"/>
      <c r="BH134" s="69"/>
      <c r="BI134" s="69"/>
      <c r="BJ134" s="69"/>
      <c r="BK134" s="69"/>
      <c r="BL134" s="72"/>
      <c r="BM134" s="69"/>
      <c r="BN134" s="69"/>
      <c r="BO134" s="69"/>
      <c r="BP134" s="69"/>
    </row>
    <row r="135" spans="1:68" s="2" customFormat="1" x14ac:dyDescent="0.2">
      <c r="A135" s="69"/>
      <c r="B135" s="69"/>
      <c r="C135" s="69"/>
      <c r="D135" s="69"/>
      <c r="E135" s="69"/>
      <c r="F135" s="69"/>
      <c r="G135" s="69"/>
      <c r="H135" s="69"/>
      <c r="I135" s="69"/>
      <c r="J135" s="69"/>
      <c r="K135" s="69"/>
      <c r="L135" s="69"/>
      <c r="M135" s="69"/>
      <c r="N135" s="69"/>
      <c r="O135" s="69"/>
      <c r="P135" s="69"/>
      <c r="Q135" s="69"/>
      <c r="R135" s="69"/>
      <c r="S135" s="69"/>
      <c r="T135" s="69"/>
      <c r="U135" s="69"/>
      <c r="V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  <c r="AM135" s="69"/>
      <c r="AN135" s="69"/>
      <c r="AO135" s="69"/>
      <c r="AP135" s="69"/>
      <c r="AQ135" s="69"/>
      <c r="AR135" s="69"/>
      <c r="AS135" s="69"/>
      <c r="AT135" s="69"/>
      <c r="AU135" s="69"/>
      <c r="AV135" s="69"/>
      <c r="AW135" s="69"/>
      <c r="AX135" s="69"/>
      <c r="AY135" s="69"/>
      <c r="AZ135" s="69"/>
      <c r="BA135" s="69"/>
      <c r="BB135" s="69"/>
      <c r="BC135" s="69"/>
      <c r="BD135" s="69"/>
      <c r="BE135" s="69"/>
      <c r="BF135" s="69"/>
      <c r="BG135" s="69"/>
      <c r="BH135" s="69"/>
      <c r="BI135" s="69"/>
      <c r="BJ135" s="69"/>
      <c r="BK135" s="69"/>
      <c r="BL135" s="72"/>
      <c r="BM135" s="69"/>
      <c r="BN135" s="69"/>
      <c r="BO135" s="69"/>
      <c r="BP135" s="69"/>
    </row>
    <row r="136" spans="1:68" s="2" customFormat="1" x14ac:dyDescent="0.2">
      <c r="A136" s="71"/>
      <c r="B136" s="71"/>
      <c r="C136" s="71"/>
      <c r="D136" s="69"/>
      <c r="E136" s="69"/>
      <c r="F136" s="69"/>
      <c r="G136" s="69"/>
      <c r="H136" s="69"/>
      <c r="I136" s="69"/>
      <c r="J136" s="69"/>
      <c r="K136" s="69"/>
      <c r="L136" s="69"/>
      <c r="M136" s="69"/>
      <c r="N136" s="69"/>
      <c r="O136" s="69"/>
      <c r="P136" s="69"/>
      <c r="Q136" s="69"/>
      <c r="R136" s="69"/>
      <c r="S136" s="69"/>
      <c r="T136" s="69"/>
      <c r="U136" s="69"/>
      <c r="V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  <c r="AM136" s="69"/>
      <c r="AN136" s="69"/>
      <c r="AO136" s="69"/>
      <c r="AP136" s="69"/>
      <c r="AQ136" s="69"/>
      <c r="AR136" s="69"/>
      <c r="AS136" s="69"/>
      <c r="AT136" s="69"/>
      <c r="AU136" s="69"/>
      <c r="AV136" s="69"/>
      <c r="AW136" s="69"/>
      <c r="AX136" s="69"/>
      <c r="AY136" s="69"/>
      <c r="AZ136" s="69"/>
      <c r="BA136" s="69"/>
      <c r="BB136" s="69"/>
      <c r="BC136" s="69"/>
      <c r="BD136" s="69"/>
      <c r="BE136" s="69"/>
      <c r="BF136" s="69"/>
      <c r="BG136" s="69"/>
      <c r="BH136" s="69"/>
      <c r="BI136" s="69"/>
      <c r="BJ136" s="69"/>
      <c r="BK136" s="69"/>
      <c r="BL136" s="72"/>
      <c r="BM136" s="69"/>
      <c r="BN136" s="69"/>
      <c r="BO136" s="69"/>
      <c r="BP136" s="69"/>
    </row>
  </sheetData>
  <mergeCells count="73">
    <mergeCell ref="BE6:BE7"/>
    <mergeCell ref="BF6:BF7"/>
    <mergeCell ref="AX6:AX7"/>
    <mergeCell ref="AY6:AZ6"/>
    <mergeCell ref="AI6:AJ6"/>
    <mergeCell ref="AK6:AK7"/>
    <mergeCell ref="AL6:AL7"/>
    <mergeCell ref="A1:X1"/>
    <mergeCell ref="A2:X2"/>
    <mergeCell ref="AQ6:AR6"/>
    <mergeCell ref="B6:B7"/>
    <mergeCell ref="C6:C7"/>
    <mergeCell ref="D6:E6"/>
    <mergeCell ref="F6:F7"/>
    <mergeCell ref="A3:A7"/>
    <mergeCell ref="B3:E5"/>
    <mergeCell ref="F3:I5"/>
    <mergeCell ref="G6:G7"/>
    <mergeCell ref="Y3:AB5"/>
    <mergeCell ref="H6:I6"/>
    <mergeCell ref="J6:J7"/>
    <mergeCell ref="R3:T5"/>
    <mergeCell ref="R6:R7"/>
    <mergeCell ref="V6:V7"/>
    <mergeCell ref="K6:K7"/>
    <mergeCell ref="W6:X6"/>
    <mergeCell ref="U3:X5"/>
    <mergeCell ref="J3:M5"/>
    <mergeCell ref="N3:Q5"/>
    <mergeCell ref="S6:S7"/>
    <mergeCell ref="T6:T7"/>
    <mergeCell ref="L6:M6"/>
    <mergeCell ref="N6:N7"/>
    <mergeCell ref="O6:O7"/>
    <mergeCell ref="P6:Q6"/>
    <mergeCell ref="U6:U7"/>
    <mergeCell ref="AS3:AV5"/>
    <mergeCell ref="AW3:AZ5"/>
    <mergeCell ref="BA3:BD5"/>
    <mergeCell ref="Y6:Y7"/>
    <mergeCell ref="Z6:Z7"/>
    <mergeCell ref="AS6:AT6"/>
    <mergeCell ref="AU6:AV6"/>
    <mergeCell ref="AP6:AP7"/>
    <mergeCell ref="AA6:AB6"/>
    <mergeCell ref="AC6:AC7"/>
    <mergeCell ref="AD6:AD7"/>
    <mergeCell ref="AE6:AF6"/>
    <mergeCell ref="AG6:AG7"/>
    <mergeCell ref="AH6:AH7"/>
    <mergeCell ref="AM6:AN6"/>
    <mergeCell ref="AO6:AO7"/>
    <mergeCell ref="AC4:AF5"/>
    <mergeCell ref="AG4:AJ5"/>
    <mergeCell ref="AC3:AJ3"/>
    <mergeCell ref="AK3:AN5"/>
    <mergeCell ref="AO3:AR5"/>
    <mergeCell ref="BH3:BL4"/>
    <mergeCell ref="BG6:BG7"/>
    <mergeCell ref="AW6:AW7"/>
    <mergeCell ref="BM3:BP5"/>
    <mergeCell ref="BH5:BK5"/>
    <mergeCell ref="BH6:BH7"/>
    <mergeCell ref="BI6:BI7"/>
    <mergeCell ref="BJ6:BK6"/>
    <mergeCell ref="BM6:BM7"/>
    <mergeCell ref="BN6:BN7"/>
    <mergeCell ref="BE3:BG5"/>
    <mergeCell ref="BO6:BP6"/>
    <mergeCell ref="BL6:BL7"/>
    <mergeCell ref="BA6:BA7"/>
    <mergeCell ref="BB6:BB7"/>
    <mergeCell ref="BC6:BD6"/>
  </mergeCells>
  <printOptions horizontalCentered="1"/>
  <pageMargins left="0" right="0" top="0.35433070866141736" bottom="0.74803149606299213" header="0.31496062992125984" footer="0.31496062992125984"/>
  <pageSetup paperSize="9" scale="77" orientation="landscape" r:id="rId1"/>
  <colBreaks count="2" manualBreakCount="2">
    <brk id="24" max="33" man="1"/>
    <brk id="44" max="3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9</vt:i4>
      </vt:variant>
    </vt:vector>
  </HeadingPairs>
  <TitlesOfParts>
    <vt:vector size="16" baseType="lpstr">
      <vt:lpstr>1 </vt:lpstr>
      <vt:lpstr>2 </vt:lpstr>
      <vt:lpstr> 3 </vt:lpstr>
      <vt:lpstr>4 </vt:lpstr>
      <vt:lpstr>5 </vt:lpstr>
      <vt:lpstr>6</vt:lpstr>
      <vt:lpstr>7</vt:lpstr>
      <vt:lpstr>' 3 '!Заголовки_для_друку</vt:lpstr>
      <vt:lpstr>'4 '!Заголовки_для_друку</vt:lpstr>
      <vt:lpstr>'5 '!Заголовки_для_друку</vt:lpstr>
      <vt:lpstr>'7'!Заголовки_для_друку</vt:lpstr>
      <vt:lpstr>' 3 '!Область_друку</vt:lpstr>
      <vt:lpstr>'2 '!Область_друку</vt:lpstr>
      <vt:lpstr>'4 '!Область_друку</vt:lpstr>
      <vt:lpstr>'5 '!Область_друку</vt:lpstr>
      <vt:lpstr>'6'!Область_друку</vt:lpstr>
    </vt:vector>
  </TitlesOfParts>
  <Company>Krokoz™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Виногородський Рустам</dc:creator>
  <cp:lastModifiedBy>Терещук Олена Вікторівна</cp:lastModifiedBy>
  <cp:lastPrinted>2019-04-15T07:01:52Z</cp:lastPrinted>
  <dcterms:created xsi:type="dcterms:W3CDTF">2017-11-17T08:56:41Z</dcterms:created>
  <dcterms:modified xsi:type="dcterms:W3CDTF">2019-04-15T13:58:08Z</dcterms:modified>
</cp:coreProperties>
</file>