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6915"/>
  </bookViews>
  <sheets>
    <sheet name="серпень 2017" sheetId="1" r:id="rId1"/>
  </sheets>
  <externalReferences>
    <externalReference r:id="rId2"/>
  </externalReferences>
  <definedNames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0" hidden="1">'серпень 2017'!#REF!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'серпень 2017'!$A:$A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'серпень 2017'!$A$1:$DT$28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A22" i="1" l="1"/>
  <c r="CI10" i="1" l="1"/>
  <c r="CH10" i="1"/>
  <c r="AW12" i="1"/>
  <c r="AW16" i="1"/>
  <c r="AW17" i="1"/>
  <c r="AW18" i="1"/>
  <c r="AW19" i="1"/>
  <c r="AW20" i="1"/>
  <c r="AW22" i="1"/>
  <c r="AW27" i="1"/>
  <c r="DL10" i="1"/>
  <c r="DK10" i="1"/>
  <c r="DH10" i="1"/>
  <c r="DG10" i="1"/>
  <c r="DD10" i="1"/>
  <c r="DC10" i="1"/>
  <c r="CS10" i="1"/>
  <c r="CR10" i="1"/>
  <c r="CO10" i="1"/>
  <c r="CN10" i="1"/>
  <c r="CK10" i="1"/>
  <c r="CJ10" i="1"/>
  <c r="BK10" i="1"/>
  <c r="BJ10" i="1"/>
  <c r="BG10" i="1"/>
  <c r="BF10" i="1"/>
  <c r="BC10" i="1"/>
  <c r="BB10" i="1"/>
  <c r="AU10" i="1"/>
  <c r="AK10" i="1"/>
  <c r="AJ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6" i="1"/>
  <c r="AH26" i="1"/>
  <c r="AG27" i="1"/>
  <c r="AH27" i="1"/>
  <c r="AG28" i="1"/>
  <c r="AH28" i="1"/>
  <c r="AD10" i="1"/>
  <c r="AC10" i="1"/>
  <c r="Z10" i="1"/>
  <c r="Y10" i="1"/>
  <c r="V10" i="1" l="1"/>
  <c r="U10" i="1"/>
  <c r="O10" i="1"/>
  <c r="N10" i="1"/>
  <c r="G10" i="1"/>
  <c r="F10" i="1"/>
  <c r="K10" i="1"/>
  <c r="J10" i="1"/>
  <c r="C10" i="1"/>
  <c r="CG10" i="1" s="1"/>
  <c r="B10" i="1"/>
  <c r="AG10" i="1" s="1"/>
  <c r="X10" i="1" l="1"/>
  <c r="DS28" i="1" l="1"/>
  <c r="DR28" i="1"/>
  <c r="DQ28" i="1"/>
  <c r="DN28" i="1"/>
  <c r="DM28" i="1"/>
  <c r="DJ28" i="1"/>
  <c r="DI28" i="1"/>
  <c r="DF28" i="1"/>
  <c r="DE28" i="1"/>
  <c r="DA28" i="1"/>
  <c r="CZ28" i="1"/>
  <c r="CY28" i="1"/>
  <c r="CX28" i="1"/>
  <c r="CU28" i="1"/>
  <c r="CT28" i="1"/>
  <c r="CQ28" i="1"/>
  <c r="CP28" i="1"/>
  <c r="CM28" i="1"/>
  <c r="CL28" i="1"/>
  <c r="CG28" i="1"/>
  <c r="CF28" i="1"/>
  <c r="CB28" i="1"/>
  <c r="BY28" i="1"/>
  <c r="BV28" i="1"/>
  <c r="BS28" i="1"/>
  <c r="BP28" i="1"/>
  <c r="BM28" i="1"/>
  <c r="BL28" i="1"/>
  <c r="BI28" i="1"/>
  <c r="BH28" i="1"/>
  <c r="BE28" i="1"/>
  <c r="BD28" i="1"/>
  <c r="AX28" i="1"/>
  <c r="AT28" i="1"/>
  <c r="AS28" i="1"/>
  <c r="AP28" i="1"/>
  <c r="AM28" i="1"/>
  <c r="AL28" i="1"/>
  <c r="AF28" i="1"/>
  <c r="AE28" i="1"/>
  <c r="AB28" i="1"/>
  <c r="AA28" i="1"/>
  <c r="X28" i="1"/>
  <c r="W28" i="1"/>
  <c r="S28" i="1"/>
  <c r="R28" i="1"/>
  <c r="Q28" i="1"/>
  <c r="P28" i="1"/>
  <c r="M28" i="1"/>
  <c r="L28" i="1"/>
  <c r="I28" i="1"/>
  <c r="H28" i="1"/>
  <c r="E28" i="1"/>
  <c r="D28" i="1"/>
  <c r="DS27" i="1"/>
  <c r="DR27" i="1"/>
  <c r="DQ27" i="1"/>
  <c r="DN27" i="1"/>
  <c r="DM27" i="1"/>
  <c r="DJ27" i="1"/>
  <c r="DI27" i="1"/>
  <c r="DF27" i="1"/>
  <c r="DE27" i="1"/>
  <c r="DA27" i="1"/>
  <c r="CZ27" i="1"/>
  <c r="CY27" i="1"/>
  <c r="CX27" i="1"/>
  <c r="CU27" i="1"/>
  <c r="CT27" i="1"/>
  <c r="CQ27" i="1"/>
  <c r="CP27" i="1"/>
  <c r="CM27" i="1"/>
  <c r="CL27" i="1"/>
  <c r="CG27" i="1"/>
  <c r="CF27" i="1"/>
  <c r="CB27" i="1"/>
  <c r="BY27" i="1"/>
  <c r="BV27" i="1"/>
  <c r="BS27" i="1"/>
  <c r="BP27" i="1"/>
  <c r="BM27" i="1"/>
  <c r="BL27" i="1"/>
  <c r="BI27" i="1"/>
  <c r="BH27" i="1"/>
  <c r="BE27" i="1"/>
  <c r="BD27" i="1"/>
  <c r="BA27" i="1"/>
  <c r="AX27" i="1"/>
  <c r="AT27" i="1"/>
  <c r="AS27" i="1"/>
  <c r="AP27" i="1"/>
  <c r="AM27" i="1"/>
  <c r="AL27" i="1"/>
  <c r="AF27" i="1"/>
  <c r="AE27" i="1"/>
  <c r="AB27" i="1"/>
  <c r="AA27" i="1"/>
  <c r="X27" i="1"/>
  <c r="W27" i="1"/>
  <c r="S27" i="1"/>
  <c r="R27" i="1"/>
  <c r="Q27" i="1"/>
  <c r="P27" i="1"/>
  <c r="M27" i="1"/>
  <c r="L27" i="1"/>
  <c r="I27" i="1"/>
  <c r="H27" i="1"/>
  <c r="E27" i="1"/>
  <c r="D27" i="1"/>
  <c r="DS26" i="1"/>
  <c r="DR26" i="1"/>
  <c r="DQ26" i="1"/>
  <c r="DN26" i="1"/>
  <c r="DM26" i="1"/>
  <c r="DJ26" i="1"/>
  <c r="DI26" i="1"/>
  <c r="DF26" i="1"/>
  <c r="DE26" i="1"/>
  <c r="DA26" i="1"/>
  <c r="CZ26" i="1"/>
  <c r="CY26" i="1"/>
  <c r="CX26" i="1"/>
  <c r="CU26" i="1"/>
  <c r="CT26" i="1"/>
  <c r="CQ26" i="1"/>
  <c r="CP26" i="1"/>
  <c r="CM26" i="1"/>
  <c r="CL26" i="1"/>
  <c r="CG26" i="1"/>
  <c r="CF26" i="1"/>
  <c r="CB26" i="1"/>
  <c r="BY26" i="1"/>
  <c r="BV26" i="1"/>
  <c r="BS26" i="1"/>
  <c r="BP26" i="1"/>
  <c r="BM26" i="1"/>
  <c r="BL26" i="1"/>
  <c r="BI26" i="1"/>
  <c r="BH26" i="1"/>
  <c r="BE26" i="1"/>
  <c r="BD26" i="1"/>
  <c r="AX26" i="1"/>
  <c r="AT26" i="1"/>
  <c r="AS26" i="1"/>
  <c r="AP26" i="1"/>
  <c r="AM26" i="1"/>
  <c r="AL26" i="1"/>
  <c r="AF26" i="1"/>
  <c r="AE26" i="1"/>
  <c r="AB26" i="1"/>
  <c r="AA26" i="1"/>
  <c r="X26" i="1"/>
  <c r="W26" i="1"/>
  <c r="S26" i="1"/>
  <c r="R26" i="1"/>
  <c r="Q26" i="1"/>
  <c r="P26" i="1"/>
  <c r="M26" i="1"/>
  <c r="L26" i="1"/>
  <c r="I26" i="1"/>
  <c r="H26" i="1"/>
  <c r="E26" i="1"/>
  <c r="D26" i="1"/>
  <c r="DS24" i="1"/>
  <c r="DR24" i="1"/>
  <c r="DQ24" i="1"/>
  <c r="DN24" i="1"/>
  <c r="DM24" i="1"/>
  <c r="DJ24" i="1"/>
  <c r="DI24" i="1"/>
  <c r="DF24" i="1"/>
  <c r="DE24" i="1"/>
  <c r="DA24" i="1"/>
  <c r="CZ24" i="1"/>
  <c r="CY24" i="1"/>
  <c r="CX24" i="1"/>
  <c r="CU24" i="1"/>
  <c r="CT24" i="1"/>
  <c r="CQ24" i="1"/>
  <c r="CP24" i="1"/>
  <c r="CM24" i="1"/>
  <c r="CL24" i="1"/>
  <c r="CG24" i="1"/>
  <c r="CF24" i="1"/>
  <c r="CB24" i="1"/>
  <c r="BY24" i="1"/>
  <c r="BV24" i="1"/>
  <c r="BS24" i="1"/>
  <c r="BP24" i="1"/>
  <c r="BM24" i="1"/>
  <c r="BL24" i="1"/>
  <c r="BI24" i="1"/>
  <c r="BH24" i="1"/>
  <c r="BE24" i="1"/>
  <c r="BD24" i="1"/>
  <c r="AX24" i="1"/>
  <c r="AT24" i="1"/>
  <c r="AS24" i="1"/>
  <c r="AP24" i="1"/>
  <c r="AM24" i="1"/>
  <c r="AL24" i="1"/>
  <c r="AF24" i="1"/>
  <c r="AE24" i="1"/>
  <c r="AB24" i="1"/>
  <c r="AA24" i="1"/>
  <c r="X24" i="1"/>
  <c r="W24" i="1"/>
  <c r="S24" i="1"/>
  <c r="R24" i="1"/>
  <c r="Q24" i="1"/>
  <c r="P24" i="1"/>
  <c r="M24" i="1"/>
  <c r="L24" i="1"/>
  <c r="I24" i="1"/>
  <c r="H24" i="1"/>
  <c r="E24" i="1"/>
  <c r="D24" i="1"/>
  <c r="DS23" i="1"/>
  <c r="DR23" i="1"/>
  <c r="DQ23" i="1"/>
  <c r="DN23" i="1"/>
  <c r="DM23" i="1"/>
  <c r="DJ23" i="1"/>
  <c r="DI23" i="1"/>
  <c r="DF23" i="1"/>
  <c r="DE23" i="1"/>
  <c r="DA23" i="1"/>
  <c r="CZ23" i="1"/>
  <c r="CY23" i="1"/>
  <c r="CX23" i="1"/>
  <c r="CU23" i="1"/>
  <c r="CT23" i="1"/>
  <c r="CQ23" i="1"/>
  <c r="CP23" i="1"/>
  <c r="CM23" i="1"/>
  <c r="CL23" i="1"/>
  <c r="CG23" i="1"/>
  <c r="CF23" i="1"/>
  <c r="CB23" i="1"/>
  <c r="BY23" i="1"/>
  <c r="BV23" i="1"/>
  <c r="BS23" i="1"/>
  <c r="BP23" i="1"/>
  <c r="BM23" i="1"/>
  <c r="BL23" i="1"/>
  <c r="BI23" i="1"/>
  <c r="BH23" i="1"/>
  <c r="BE23" i="1"/>
  <c r="BD23" i="1"/>
  <c r="AX23" i="1"/>
  <c r="AT23" i="1"/>
  <c r="AS23" i="1"/>
  <c r="AP23" i="1"/>
  <c r="AM23" i="1"/>
  <c r="AL23" i="1"/>
  <c r="AF23" i="1"/>
  <c r="AE23" i="1"/>
  <c r="AB23" i="1"/>
  <c r="AA23" i="1"/>
  <c r="X23" i="1"/>
  <c r="W23" i="1"/>
  <c r="S23" i="1"/>
  <c r="R23" i="1"/>
  <c r="Q23" i="1"/>
  <c r="P23" i="1"/>
  <c r="M23" i="1"/>
  <c r="L23" i="1"/>
  <c r="I23" i="1"/>
  <c r="H23" i="1"/>
  <c r="E23" i="1"/>
  <c r="D23" i="1"/>
  <c r="DS22" i="1"/>
  <c r="DR22" i="1"/>
  <c r="DQ22" i="1"/>
  <c r="DN22" i="1"/>
  <c r="DM22" i="1"/>
  <c r="DJ22" i="1"/>
  <c r="DI22" i="1"/>
  <c r="DF22" i="1"/>
  <c r="DE22" i="1"/>
  <c r="DA22" i="1"/>
  <c r="CZ22" i="1"/>
  <c r="CY22" i="1"/>
  <c r="CX22" i="1"/>
  <c r="CU22" i="1"/>
  <c r="CT22" i="1"/>
  <c r="CQ22" i="1"/>
  <c r="CP22" i="1"/>
  <c r="CM22" i="1"/>
  <c r="CL22" i="1"/>
  <c r="CG22" i="1"/>
  <c r="CF22" i="1"/>
  <c r="CB22" i="1"/>
  <c r="BY22" i="1"/>
  <c r="BV22" i="1"/>
  <c r="BS22" i="1"/>
  <c r="BP22" i="1"/>
  <c r="BM22" i="1"/>
  <c r="BL22" i="1"/>
  <c r="BI22" i="1"/>
  <c r="BH22" i="1"/>
  <c r="BE22" i="1"/>
  <c r="BD22" i="1"/>
  <c r="AX22" i="1"/>
  <c r="AT22" i="1"/>
  <c r="AS22" i="1"/>
  <c r="AP22" i="1"/>
  <c r="AM22" i="1"/>
  <c r="AL22" i="1"/>
  <c r="AF22" i="1"/>
  <c r="AE22" i="1"/>
  <c r="AB22" i="1"/>
  <c r="AA22" i="1"/>
  <c r="X22" i="1"/>
  <c r="W22" i="1"/>
  <c r="S22" i="1"/>
  <c r="R22" i="1"/>
  <c r="Q22" i="1"/>
  <c r="P22" i="1"/>
  <c r="M22" i="1"/>
  <c r="L22" i="1"/>
  <c r="I22" i="1"/>
  <c r="H22" i="1"/>
  <c r="E22" i="1"/>
  <c r="D22" i="1"/>
  <c r="DS21" i="1"/>
  <c r="DR21" i="1"/>
  <c r="DQ21" i="1"/>
  <c r="DN21" i="1"/>
  <c r="DM21" i="1"/>
  <c r="DJ21" i="1"/>
  <c r="DI21" i="1"/>
  <c r="DF21" i="1"/>
  <c r="DE21" i="1"/>
  <c r="DA21" i="1"/>
  <c r="CZ21" i="1"/>
  <c r="CY21" i="1"/>
  <c r="CX21" i="1"/>
  <c r="CU21" i="1"/>
  <c r="CT21" i="1"/>
  <c r="CQ21" i="1"/>
  <c r="CP21" i="1"/>
  <c r="CM21" i="1"/>
  <c r="CL21" i="1"/>
  <c r="CG21" i="1"/>
  <c r="CF21" i="1"/>
  <c r="CB21" i="1"/>
  <c r="BY21" i="1"/>
  <c r="BV21" i="1"/>
  <c r="BS21" i="1"/>
  <c r="BP21" i="1"/>
  <c r="BM21" i="1"/>
  <c r="BL21" i="1"/>
  <c r="BI21" i="1"/>
  <c r="BH21" i="1"/>
  <c r="BE21" i="1"/>
  <c r="BD21" i="1"/>
  <c r="AX21" i="1"/>
  <c r="AT21" i="1"/>
  <c r="AS21" i="1"/>
  <c r="AP21" i="1"/>
  <c r="AM21" i="1"/>
  <c r="AL21" i="1"/>
  <c r="AF21" i="1"/>
  <c r="AE21" i="1"/>
  <c r="AB21" i="1"/>
  <c r="AA21" i="1"/>
  <c r="X21" i="1"/>
  <c r="W21" i="1"/>
  <c r="S21" i="1"/>
  <c r="R21" i="1"/>
  <c r="Q21" i="1"/>
  <c r="P21" i="1"/>
  <c r="M21" i="1"/>
  <c r="L21" i="1"/>
  <c r="I21" i="1"/>
  <c r="H21" i="1"/>
  <c r="E21" i="1"/>
  <c r="D21" i="1"/>
  <c r="DS20" i="1"/>
  <c r="DR20" i="1"/>
  <c r="DQ20" i="1"/>
  <c r="DN20" i="1"/>
  <c r="DM20" i="1"/>
  <c r="DJ20" i="1"/>
  <c r="DI20" i="1"/>
  <c r="DF20" i="1"/>
  <c r="DE20" i="1"/>
  <c r="DA20" i="1"/>
  <c r="CZ20" i="1"/>
  <c r="CY20" i="1"/>
  <c r="CX20" i="1"/>
  <c r="CU20" i="1"/>
  <c r="CT20" i="1"/>
  <c r="CQ20" i="1"/>
  <c r="CP20" i="1"/>
  <c r="CM20" i="1"/>
  <c r="CL20" i="1"/>
  <c r="CG20" i="1"/>
  <c r="CF20" i="1"/>
  <c r="CB20" i="1"/>
  <c r="BY20" i="1"/>
  <c r="BV20" i="1"/>
  <c r="BS20" i="1"/>
  <c r="BP20" i="1"/>
  <c r="BM20" i="1"/>
  <c r="BL20" i="1"/>
  <c r="BI20" i="1"/>
  <c r="BH20" i="1"/>
  <c r="BE20" i="1"/>
  <c r="BD20" i="1"/>
  <c r="BA20" i="1"/>
  <c r="AX20" i="1"/>
  <c r="AT20" i="1"/>
  <c r="AS20" i="1"/>
  <c r="AP20" i="1"/>
  <c r="AM20" i="1"/>
  <c r="AL20" i="1"/>
  <c r="AF20" i="1"/>
  <c r="AE20" i="1"/>
  <c r="AB20" i="1"/>
  <c r="AA20" i="1"/>
  <c r="X20" i="1"/>
  <c r="W20" i="1"/>
  <c r="S20" i="1"/>
  <c r="R20" i="1"/>
  <c r="Q20" i="1"/>
  <c r="P20" i="1"/>
  <c r="M20" i="1"/>
  <c r="L20" i="1"/>
  <c r="I20" i="1"/>
  <c r="H20" i="1"/>
  <c r="E20" i="1"/>
  <c r="D20" i="1"/>
  <c r="DS19" i="1"/>
  <c r="DR19" i="1"/>
  <c r="DQ19" i="1"/>
  <c r="DN19" i="1"/>
  <c r="DJ19" i="1"/>
  <c r="DI19" i="1"/>
  <c r="DF19" i="1"/>
  <c r="DE19" i="1"/>
  <c r="DA19" i="1"/>
  <c r="CZ19" i="1"/>
  <c r="CY19" i="1"/>
  <c r="CX19" i="1"/>
  <c r="CU19" i="1"/>
  <c r="CT19" i="1"/>
  <c r="CQ19" i="1"/>
  <c r="CP19" i="1"/>
  <c r="CM19" i="1"/>
  <c r="CL19" i="1"/>
  <c r="CG19" i="1"/>
  <c r="CF19" i="1"/>
  <c r="CB19" i="1"/>
  <c r="BY19" i="1"/>
  <c r="BV19" i="1"/>
  <c r="BS19" i="1"/>
  <c r="BP19" i="1"/>
  <c r="BM19" i="1"/>
  <c r="BL19" i="1"/>
  <c r="BI19" i="1"/>
  <c r="BH19" i="1"/>
  <c r="BE19" i="1"/>
  <c r="BD19" i="1"/>
  <c r="BA19" i="1"/>
  <c r="AX19" i="1"/>
  <c r="AS19" i="1"/>
  <c r="AP19" i="1"/>
  <c r="AM19" i="1"/>
  <c r="AL19" i="1"/>
  <c r="AF19" i="1"/>
  <c r="AE19" i="1"/>
  <c r="AB19" i="1"/>
  <c r="AA19" i="1"/>
  <c r="X19" i="1"/>
  <c r="W19" i="1"/>
  <c r="S19" i="1"/>
  <c r="R19" i="1"/>
  <c r="Q19" i="1"/>
  <c r="P19" i="1"/>
  <c r="M19" i="1"/>
  <c r="L19" i="1"/>
  <c r="I19" i="1"/>
  <c r="H19" i="1"/>
  <c r="E19" i="1"/>
  <c r="D19" i="1"/>
  <c r="DS18" i="1"/>
  <c r="DR18" i="1"/>
  <c r="DQ18" i="1"/>
  <c r="DN18" i="1"/>
  <c r="DM18" i="1"/>
  <c r="DJ18" i="1"/>
  <c r="DI18" i="1"/>
  <c r="DF18" i="1"/>
  <c r="DE18" i="1"/>
  <c r="DA18" i="1"/>
  <c r="CZ18" i="1"/>
  <c r="CY18" i="1"/>
  <c r="CX18" i="1"/>
  <c r="CU18" i="1"/>
  <c r="CT18" i="1"/>
  <c r="CQ18" i="1"/>
  <c r="CP18" i="1"/>
  <c r="CM18" i="1"/>
  <c r="CL18" i="1"/>
  <c r="CG18" i="1"/>
  <c r="CF18" i="1"/>
  <c r="CB18" i="1"/>
  <c r="BY18" i="1"/>
  <c r="BV18" i="1"/>
  <c r="BS18" i="1"/>
  <c r="BP18" i="1"/>
  <c r="BM18" i="1"/>
  <c r="BL18" i="1"/>
  <c r="BI18" i="1"/>
  <c r="BH18" i="1"/>
  <c r="BE18" i="1"/>
  <c r="BD18" i="1"/>
  <c r="AX18" i="1"/>
  <c r="AT18" i="1"/>
  <c r="AS18" i="1"/>
  <c r="AP18" i="1"/>
  <c r="AM18" i="1"/>
  <c r="AL18" i="1"/>
  <c r="AF18" i="1"/>
  <c r="AE18" i="1"/>
  <c r="AB18" i="1"/>
  <c r="AA18" i="1"/>
  <c r="X18" i="1"/>
  <c r="W18" i="1"/>
  <c r="S18" i="1"/>
  <c r="R18" i="1"/>
  <c r="Q18" i="1"/>
  <c r="P18" i="1"/>
  <c r="M18" i="1"/>
  <c r="L18" i="1"/>
  <c r="I18" i="1"/>
  <c r="H18" i="1"/>
  <c r="E18" i="1"/>
  <c r="D18" i="1"/>
  <c r="DS17" i="1"/>
  <c r="DR17" i="1"/>
  <c r="DQ17" i="1"/>
  <c r="DN17" i="1"/>
  <c r="DM17" i="1"/>
  <c r="DJ17" i="1"/>
  <c r="DI17" i="1"/>
  <c r="DF17" i="1"/>
  <c r="DE17" i="1"/>
  <c r="DA17" i="1"/>
  <c r="CZ17" i="1"/>
  <c r="CY17" i="1"/>
  <c r="CX17" i="1"/>
  <c r="CU17" i="1"/>
  <c r="CT17" i="1"/>
  <c r="CQ17" i="1"/>
  <c r="CP17" i="1"/>
  <c r="CM17" i="1"/>
  <c r="CL17" i="1"/>
  <c r="CG17" i="1"/>
  <c r="CF17" i="1"/>
  <c r="CB17" i="1"/>
  <c r="BY17" i="1"/>
  <c r="BV17" i="1"/>
  <c r="BS17" i="1"/>
  <c r="BP17" i="1"/>
  <c r="BM17" i="1"/>
  <c r="BL17" i="1"/>
  <c r="BI17" i="1"/>
  <c r="BH17" i="1"/>
  <c r="BE17" i="1"/>
  <c r="BD17" i="1"/>
  <c r="AX17" i="1"/>
  <c r="AT17" i="1"/>
  <c r="AS17" i="1"/>
  <c r="AP17" i="1"/>
  <c r="AM17" i="1"/>
  <c r="AL17" i="1"/>
  <c r="AF17" i="1"/>
  <c r="AE17" i="1"/>
  <c r="AB17" i="1"/>
  <c r="AA17" i="1"/>
  <c r="X17" i="1"/>
  <c r="W17" i="1"/>
  <c r="S17" i="1"/>
  <c r="R17" i="1"/>
  <c r="Q17" i="1"/>
  <c r="P17" i="1"/>
  <c r="M17" i="1"/>
  <c r="L17" i="1"/>
  <c r="I17" i="1"/>
  <c r="H17" i="1"/>
  <c r="E17" i="1"/>
  <c r="D17" i="1"/>
  <c r="DS16" i="1"/>
  <c r="DR16" i="1"/>
  <c r="DQ16" i="1"/>
  <c r="DN16" i="1"/>
  <c r="DM16" i="1"/>
  <c r="DJ16" i="1"/>
  <c r="DI16" i="1"/>
  <c r="DF16" i="1"/>
  <c r="DE16" i="1"/>
  <c r="DA16" i="1"/>
  <c r="CZ16" i="1"/>
  <c r="CY16" i="1"/>
  <c r="CX16" i="1"/>
  <c r="CU16" i="1"/>
  <c r="CT16" i="1"/>
  <c r="CQ16" i="1"/>
  <c r="CP16" i="1"/>
  <c r="CM16" i="1"/>
  <c r="CL16" i="1"/>
  <c r="CG16" i="1"/>
  <c r="CF16" i="1"/>
  <c r="CB16" i="1"/>
  <c r="BY16" i="1"/>
  <c r="BV16" i="1"/>
  <c r="BS16" i="1"/>
  <c r="BP16" i="1"/>
  <c r="BM16" i="1"/>
  <c r="BL16" i="1"/>
  <c r="BI16" i="1"/>
  <c r="BH16" i="1"/>
  <c r="BE16" i="1"/>
  <c r="BD16" i="1"/>
  <c r="AX16" i="1"/>
  <c r="AT16" i="1"/>
  <c r="AS16" i="1"/>
  <c r="AP16" i="1"/>
  <c r="AM16" i="1"/>
  <c r="AL16" i="1"/>
  <c r="AF16" i="1"/>
  <c r="AE16" i="1"/>
  <c r="AB16" i="1"/>
  <c r="AA16" i="1"/>
  <c r="X16" i="1"/>
  <c r="W16" i="1"/>
  <c r="S16" i="1"/>
  <c r="R16" i="1"/>
  <c r="Q16" i="1"/>
  <c r="P16" i="1"/>
  <c r="M16" i="1"/>
  <c r="L16" i="1"/>
  <c r="I16" i="1"/>
  <c r="H16" i="1"/>
  <c r="E16" i="1"/>
  <c r="D16" i="1"/>
  <c r="DS15" i="1"/>
  <c r="DR15" i="1"/>
  <c r="DQ15" i="1"/>
  <c r="DN15" i="1"/>
  <c r="DM15" i="1"/>
  <c r="DJ15" i="1"/>
  <c r="DI15" i="1"/>
  <c r="DF15" i="1"/>
  <c r="DE15" i="1"/>
  <c r="DA15" i="1"/>
  <c r="CZ15" i="1"/>
  <c r="CY15" i="1"/>
  <c r="CX15" i="1"/>
  <c r="CU15" i="1"/>
  <c r="CT15" i="1"/>
  <c r="CQ15" i="1"/>
  <c r="CP15" i="1"/>
  <c r="CM15" i="1"/>
  <c r="CL15" i="1"/>
  <c r="CG15" i="1"/>
  <c r="CF15" i="1"/>
  <c r="CB15" i="1"/>
  <c r="BY15" i="1"/>
  <c r="BV15" i="1"/>
  <c r="BS15" i="1"/>
  <c r="BP15" i="1"/>
  <c r="BM15" i="1"/>
  <c r="BL15" i="1"/>
  <c r="BI15" i="1"/>
  <c r="BH15" i="1"/>
  <c r="BE15" i="1"/>
  <c r="BD15" i="1"/>
  <c r="BA15" i="1"/>
  <c r="AX15" i="1"/>
  <c r="AT15" i="1"/>
  <c r="AS15" i="1"/>
  <c r="AP15" i="1"/>
  <c r="AM15" i="1"/>
  <c r="AL15" i="1"/>
  <c r="AF15" i="1"/>
  <c r="AE15" i="1"/>
  <c r="AB15" i="1"/>
  <c r="AA15" i="1"/>
  <c r="X15" i="1"/>
  <c r="W15" i="1"/>
  <c r="S15" i="1"/>
  <c r="R15" i="1"/>
  <c r="Q15" i="1"/>
  <c r="P15" i="1"/>
  <c r="M15" i="1"/>
  <c r="L15" i="1"/>
  <c r="I15" i="1"/>
  <c r="H15" i="1"/>
  <c r="E15" i="1"/>
  <c r="D15" i="1"/>
  <c r="DS14" i="1"/>
  <c r="DR14" i="1"/>
  <c r="DQ14" i="1"/>
  <c r="DN14" i="1"/>
  <c r="DM14" i="1"/>
  <c r="DJ14" i="1"/>
  <c r="DI14" i="1"/>
  <c r="DF14" i="1"/>
  <c r="DE14" i="1"/>
  <c r="DA14" i="1"/>
  <c r="CZ14" i="1"/>
  <c r="CY14" i="1"/>
  <c r="CX14" i="1"/>
  <c r="CU14" i="1"/>
  <c r="CT14" i="1"/>
  <c r="CQ14" i="1"/>
  <c r="CP14" i="1"/>
  <c r="CM14" i="1"/>
  <c r="CL14" i="1"/>
  <c r="CG14" i="1"/>
  <c r="CF14" i="1"/>
  <c r="CB14" i="1"/>
  <c r="BY14" i="1"/>
  <c r="BV14" i="1"/>
  <c r="BS14" i="1"/>
  <c r="BP14" i="1"/>
  <c r="BM14" i="1"/>
  <c r="BL14" i="1"/>
  <c r="BI14" i="1"/>
  <c r="BH14" i="1"/>
  <c r="BE14" i="1"/>
  <c r="BD14" i="1"/>
  <c r="AX14" i="1"/>
  <c r="AT14" i="1"/>
  <c r="AS14" i="1"/>
  <c r="AP14" i="1"/>
  <c r="AM14" i="1"/>
  <c r="AL14" i="1"/>
  <c r="AF14" i="1"/>
  <c r="AE14" i="1"/>
  <c r="AB14" i="1"/>
  <c r="AA14" i="1"/>
  <c r="X14" i="1"/>
  <c r="W14" i="1"/>
  <c r="S14" i="1"/>
  <c r="R14" i="1"/>
  <c r="Q14" i="1"/>
  <c r="P14" i="1"/>
  <c r="M14" i="1"/>
  <c r="L14" i="1"/>
  <c r="I14" i="1"/>
  <c r="H14" i="1"/>
  <c r="E14" i="1"/>
  <c r="D14" i="1"/>
  <c r="DS13" i="1"/>
  <c r="DR13" i="1"/>
  <c r="DQ13" i="1"/>
  <c r="DN13" i="1"/>
  <c r="DM13" i="1"/>
  <c r="DJ13" i="1"/>
  <c r="DI13" i="1"/>
  <c r="DF13" i="1"/>
  <c r="DE13" i="1"/>
  <c r="DA13" i="1"/>
  <c r="CZ13" i="1"/>
  <c r="CY13" i="1"/>
  <c r="CX13" i="1"/>
  <c r="CU13" i="1"/>
  <c r="CT13" i="1"/>
  <c r="CQ13" i="1"/>
  <c r="CP13" i="1"/>
  <c r="CM13" i="1"/>
  <c r="CL13" i="1"/>
  <c r="CG13" i="1"/>
  <c r="CF13" i="1"/>
  <c r="CB13" i="1"/>
  <c r="BY13" i="1"/>
  <c r="BV13" i="1"/>
  <c r="BS13" i="1"/>
  <c r="BP13" i="1"/>
  <c r="BM13" i="1"/>
  <c r="BL13" i="1"/>
  <c r="BI13" i="1"/>
  <c r="BH13" i="1"/>
  <c r="BE13" i="1"/>
  <c r="BD13" i="1"/>
  <c r="AX13" i="1"/>
  <c r="AT13" i="1"/>
  <c r="AS13" i="1"/>
  <c r="AP13" i="1"/>
  <c r="AM13" i="1"/>
  <c r="AL13" i="1"/>
  <c r="AF13" i="1"/>
  <c r="AE13" i="1"/>
  <c r="AB13" i="1"/>
  <c r="AA13" i="1"/>
  <c r="X13" i="1"/>
  <c r="W13" i="1"/>
  <c r="S13" i="1"/>
  <c r="R13" i="1"/>
  <c r="Q13" i="1"/>
  <c r="P13" i="1"/>
  <c r="M13" i="1"/>
  <c r="L13" i="1"/>
  <c r="I13" i="1"/>
  <c r="H13" i="1"/>
  <c r="E13" i="1"/>
  <c r="D13" i="1"/>
  <c r="DS12" i="1"/>
  <c r="DR12" i="1"/>
  <c r="DQ12" i="1"/>
  <c r="DN12" i="1"/>
  <c r="DM12" i="1"/>
  <c r="DJ12" i="1"/>
  <c r="DI12" i="1"/>
  <c r="DF12" i="1"/>
  <c r="DE12" i="1"/>
  <c r="DA12" i="1"/>
  <c r="CZ12" i="1"/>
  <c r="CY12" i="1"/>
  <c r="CX12" i="1"/>
  <c r="CU12" i="1"/>
  <c r="CT12" i="1"/>
  <c r="CQ12" i="1"/>
  <c r="CP12" i="1"/>
  <c r="CM12" i="1"/>
  <c r="CL12" i="1"/>
  <c r="CG12" i="1"/>
  <c r="CF12" i="1"/>
  <c r="CB12" i="1"/>
  <c r="BY12" i="1"/>
  <c r="BV12" i="1"/>
  <c r="BS12" i="1"/>
  <c r="BP12" i="1"/>
  <c r="BM12" i="1"/>
  <c r="BL12" i="1"/>
  <c r="BI12" i="1"/>
  <c r="BH12" i="1"/>
  <c r="BE12" i="1"/>
  <c r="BD12" i="1"/>
  <c r="BA12" i="1"/>
  <c r="AX12" i="1"/>
  <c r="AT12" i="1"/>
  <c r="AS12" i="1"/>
  <c r="AP12" i="1"/>
  <c r="AM12" i="1"/>
  <c r="AL12" i="1"/>
  <c r="AF12" i="1"/>
  <c r="AE12" i="1"/>
  <c r="AB12" i="1"/>
  <c r="AA12" i="1"/>
  <c r="X12" i="1"/>
  <c r="W12" i="1"/>
  <c r="S12" i="1"/>
  <c r="R12" i="1"/>
  <c r="Q12" i="1"/>
  <c r="P12" i="1"/>
  <c r="M12" i="1"/>
  <c r="L12" i="1"/>
  <c r="I12" i="1"/>
  <c r="H12" i="1"/>
  <c r="E12" i="1"/>
  <c r="D12" i="1"/>
  <c r="DS11" i="1"/>
  <c r="DR11" i="1"/>
  <c r="DQ11" i="1"/>
  <c r="DN11" i="1"/>
  <c r="DM11" i="1"/>
  <c r="DJ11" i="1"/>
  <c r="DI11" i="1"/>
  <c r="DF11" i="1"/>
  <c r="DE11" i="1"/>
  <c r="DA11" i="1"/>
  <c r="CZ11" i="1"/>
  <c r="CY11" i="1"/>
  <c r="CX11" i="1"/>
  <c r="CU11" i="1"/>
  <c r="CT11" i="1"/>
  <c r="CQ11" i="1"/>
  <c r="CP11" i="1"/>
  <c r="CM11" i="1"/>
  <c r="CL11" i="1"/>
  <c r="CG11" i="1"/>
  <c r="CF11" i="1"/>
  <c r="CB11" i="1"/>
  <c r="BY11" i="1"/>
  <c r="BV11" i="1"/>
  <c r="BS11" i="1"/>
  <c r="BP11" i="1"/>
  <c r="BM11" i="1"/>
  <c r="BL11" i="1"/>
  <c r="BI11" i="1"/>
  <c r="BH11" i="1"/>
  <c r="BE11" i="1"/>
  <c r="BD11" i="1"/>
  <c r="BA11" i="1"/>
  <c r="AX11" i="1"/>
  <c r="AT11" i="1"/>
  <c r="AS11" i="1"/>
  <c r="AP11" i="1"/>
  <c r="AM11" i="1"/>
  <c r="AL11" i="1"/>
  <c r="AF11" i="1"/>
  <c r="AE11" i="1"/>
  <c r="AB11" i="1"/>
  <c r="AA11" i="1"/>
  <c r="X11" i="1"/>
  <c r="W11" i="1"/>
  <c r="S11" i="1"/>
  <c r="R11" i="1"/>
  <c r="Q11" i="1"/>
  <c r="P11" i="1"/>
  <c r="M11" i="1"/>
  <c r="L11" i="1"/>
  <c r="I11" i="1"/>
  <c r="H11" i="1"/>
  <c r="E11" i="1"/>
  <c r="D11" i="1"/>
  <c r="DS10" i="1"/>
  <c r="DR10" i="1"/>
  <c r="DQ10" i="1"/>
  <c r="DN10" i="1"/>
  <c r="DM10" i="1"/>
  <c r="DJ10" i="1"/>
  <c r="DI10" i="1"/>
  <c r="DF10" i="1"/>
  <c r="DE10" i="1"/>
  <c r="DA10" i="1"/>
  <c r="CZ10" i="1"/>
  <c r="CY10" i="1"/>
  <c r="CX10" i="1"/>
  <c r="CU10" i="1"/>
  <c r="CT10" i="1"/>
  <c r="CQ10" i="1"/>
  <c r="CP10" i="1"/>
  <c r="CM10" i="1"/>
  <c r="CL10" i="1"/>
  <c r="CF10" i="1"/>
  <c r="CB10" i="1"/>
  <c r="BY10" i="1"/>
  <c r="BV10" i="1"/>
  <c r="BS10" i="1"/>
  <c r="BP10" i="1"/>
  <c r="BM10" i="1"/>
  <c r="BL10" i="1"/>
  <c r="BI10" i="1"/>
  <c r="BH10" i="1"/>
  <c r="BE10" i="1"/>
  <c r="BD10" i="1"/>
  <c r="BA10" i="1"/>
  <c r="AX10" i="1"/>
  <c r="AW10" i="1"/>
  <c r="AT10" i="1"/>
  <c r="AS10" i="1"/>
  <c r="AP10" i="1"/>
  <c r="AM10" i="1"/>
  <c r="AL10" i="1"/>
  <c r="AH10" i="1"/>
  <c r="AF10" i="1"/>
  <c r="AE10" i="1"/>
  <c r="AB10" i="1"/>
  <c r="AA10" i="1"/>
  <c r="W10" i="1"/>
  <c r="S10" i="1"/>
  <c r="R10" i="1"/>
  <c r="Q10" i="1"/>
  <c r="P10" i="1"/>
  <c r="M10" i="1"/>
  <c r="L10" i="1"/>
  <c r="I10" i="1"/>
  <c r="H10" i="1"/>
  <c r="E10" i="1"/>
  <c r="D10" i="1"/>
  <c r="T10" i="1" l="1"/>
  <c r="CE10" i="1"/>
  <c r="DB10" i="1"/>
  <c r="T11" i="1"/>
  <c r="T12" i="1"/>
  <c r="CE12" i="1"/>
  <c r="DB12" i="1"/>
  <c r="T13" i="1"/>
  <c r="DB13" i="1"/>
  <c r="T14" i="1"/>
  <c r="DB14" i="1"/>
  <c r="T15" i="1"/>
  <c r="DB15" i="1"/>
  <c r="T16" i="1"/>
  <c r="DB16" i="1"/>
  <c r="T17" i="1"/>
  <c r="DB17" i="1"/>
  <c r="T18" i="1"/>
  <c r="DB18" i="1"/>
  <c r="T19" i="1"/>
  <c r="DB19" i="1"/>
  <c r="T20" i="1"/>
  <c r="T21" i="1"/>
  <c r="DB21" i="1"/>
  <c r="T22" i="1"/>
  <c r="DB22" i="1"/>
  <c r="T23" i="1"/>
  <c r="DB23" i="1"/>
  <c r="T24" i="1"/>
  <c r="DB24" i="1"/>
  <c r="T26" i="1"/>
  <c r="DB26" i="1"/>
  <c r="T27" i="1"/>
  <c r="DB27" i="1"/>
  <c r="T28" i="1"/>
  <c r="DB28" i="1"/>
  <c r="AI10" i="1"/>
  <c r="DT10" i="1"/>
  <c r="AI11" i="1"/>
  <c r="DB11" i="1"/>
  <c r="DT11" i="1"/>
  <c r="AI12" i="1"/>
  <c r="DT12" i="1"/>
  <c r="AI13" i="1"/>
  <c r="DT13" i="1"/>
  <c r="AI14" i="1"/>
  <c r="DT14" i="1"/>
  <c r="AI15" i="1"/>
  <c r="DT15" i="1"/>
  <c r="AI16" i="1"/>
  <c r="DT16" i="1"/>
  <c r="AI17" i="1"/>
  <c r="DT17" i="1"/>
  <c r="AI18" i="1"/>
  <c r="DT18" i="1"/>
  <c r="AI19" i="1"/>
  <c r="DT19" i="1"/>
  <c r="AI20" i="1"/>
  <c r="DB20" i="1"/>
  <c r="DT20" i="1"/>
  <c r="AI21" i="1"/>
  <c r="DT21" i="1"/>
  <c r="AI22" i="1"/>
  <c r="DT22" i="1"/>
  <c r="AI23" i="1"/>
  <c r="DT23" i="1"/>
  <c r="AI24" i="1"/>
  <c r="DT24" i="1"/>
  <c r="AI26" i="1"/>
  <c r="DT26" i="1"/>
  <c r="AI27" i="1"/>
  <c r="CE27" i="1"/>
  <c r="DT27" i="1"/>
  <c r="AI28" i="1"/>
  <c r="DT28" i="1"/>
  <c r="CE13" i="1"/>
  <c r="CE15" i="1"/>
  <c r="CE17" i="1"/>
  <c r="CE21" i="1"/>
  <c r="CE23" i="1"/>
  <c r="CE26" i="1"/>
  <c r="CE28" i="1"/>
  <c r="CE11" i="1"/>
  <c r="CE14" i="1"/>
  <c r="CE16" i="1"/>
  <c r="CE18" i="1"/>
  <c r="CE19" i="1"/>
  <c r="CE20" i="1"/>
  <c r="CE22" i="1"/>
  <c r="CE24" i="1"/>
</calcChain>
</file>

<file path=xl/sharedStrings.xml><?xml version="1.0" encoding="utf-8"?>
<sst xmlns="http://schemas.openxmlformats.org/spreadsheetml/2006/main" count="156" uniqueCount="75">
  <si>
    <t>Надання послуг державною службою зайнятості</t>
  </si>
  <si>
    <t>у січні-серпні 2016 - 2017 рр.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</si>
  <si>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</si>
  <si>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</si>
  <si>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</si>
  <si>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</si>
  <si>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</si>
  <si>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</si>
  <si>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</si>
  <si>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</si>
  <si>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</si>
  <si>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працевлашту-                     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</si>
  <si>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</si>
  <si>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</si>
  <si>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</si>
  <si>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</si>
  <si>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</si>
  <si>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</si>
  <si>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</si>
  <si>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</si>
  <si>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у серпні, грн.</t>
  </si>
  <si>
    <t>Середня тривалість отримання допомоги по безробіттю, днів</t>
  </si>
  <si>
    <t>Середня тривалість пошуку роботи, дні</t>
  </si>
  <si>
    <r>
      <t>Середня тривалість пошуку роботи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</si>
  <si>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>Питома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</si>
  <si>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</si>
  <si>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</si>
  <si>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</si>
  <si>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</si>
  <si>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</si>
  <si>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</si>
  <si>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</si>
  <si>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</si>
  <si>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Середній розмір заробітної плати у вакансіях, грн.</t>
  </si>
  <si>
    <t>Кількість претендентів                             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</si>
  <si>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</si>
  <si>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</si>
  <si>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2016               (за формою 3-ПН)</t>
  </si>
  <si>
    <t>у порівнянні з минулим роком</t>
  </si>
  <si>
    <t>різ-ниця</t>
  </si>
  <si>
    <t>різниця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</si>
  <si>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</si>
  <si>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</si>
  <si>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</si>
  <si>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 xml:space="preserve"> + (-)</t>
  </si>
  <si>
    <t>%</t>
  </si>
  <si>
    <t>А</t>
  </si>
  <si>
    <t>х</t>
  </si>
  <si>
    <t>у 2,3 р.</t>
  </si>
  <si>
    <t>Тернопільська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</si>
  <si>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</si>
  <si>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</si>
  <si>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</si>
  <si>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</si>
  <si>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</si>
  <si>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</si>
  <si>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</si>
  <si>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</si>
  <si>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</si>
  <si>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</si>
  <si>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</si>
  <si>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</si>
  <si>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</si>
  <si>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</si>
  <si>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</si>
  <si>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</si>
  <si>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</si>
  <si>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</si>
  <si>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>1</t>
  </si>
  <si>
    <t>33</t>
  </si>
  <si>
    <t>0</t>
  </si>
  <si>
    <t>48</t>
  </si>
  <si>
    <t>46</t>
  </si>
  <si>
    <t>41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</si>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</sst>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24" x14ac:knownFonts="1">
    <font>
      <sz val="10"/>
      <name val="Arial Cyr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23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35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protection locked="0"/>
    </xf>
    <xf numFmtId="1" fontId="4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Alignment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9" fillId="0" borderId="0" xfId="1" applyNumberFormat="1" applyFont="1" applyFill="1" applyProtection="1">
      <protection locked="0"/>
    </xf>
    <xf numFmtId="1" fontId="3" fillId="0" borderId="1" xfId="1" applyNumberFormat="1" applyFont="1" applyFill="1" applyBorder="1" applyAlignment="1" applyProtection="1">
      <protection locked="0"/>
    </xf>
    <xf numFmtId="1" fontId="5" fillId="0" borderId="1" xfId="1" applyNumberFormat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Protection="1">
      <protection locked="0"/>
    </xf>
    <xf numFmtId="1" fontId="7" fillId="0" borderId="3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14" fillId="0" borderId="3" xfId="1" applyNumberFormat="1" applyFont="1" applyFill="1" applyBorder="1" applyAlignment="1" applyProtection="1">
      <alignment horizontal="center" vertical="center"/>
      <protection locked="0"/>
    </xf>
    <xf numFmtId="3" fontId="17" fillId="0" borderId="3" xfId="1" applyNumberFormat="1" applyFont="1" applyFill="1" applyBorder="1" applyAlignment="1" applyProtection="1">
      <alignment horizontal="center" vertical="center"/>
      <protection locked="0"/>
    </xf>
    <xf numFmtId="165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Alignment="1" applyProtection="1">
      <alignment vertical="center"/>
      <protection locked="0"/>
    </xf>
    <xf numFmtId="1" fontId="10" fillId="0" borderId="3" xfId="1" applyNumberFormat="1" applyFont="1" applyFill="1" applyBorder="1" applyProtection="1">
      <protection locked="0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2" applyNumberFormat="1" applyFont="1" applyFill="1" applyBorder="1" applyAlignment="1">
      <alignment horizontal="center" vertical="center" wrapText="1"/>
    </xf>
    <xf numFmtId="1" fontId="18" fillId="0" borderId="3" xfId="2" applyNumberFormat="1" applyFont="1" applyFill="1" applyBorder="1" applyAlignment="1">
      <alignment horizontal="center" vertical="center" wrapText="1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8" fillId="0" borderId="3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vertical="center"/>
      <protection locked="0"/>
    </xf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21" fillId="0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1" fontId="22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3" fontId="18" fillId="2" borderId="3" xfId="1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 applyProtection="1">
      <alignment horizontal="center" vertical="center"/>
      <protection locked="0"/>
    </xf>
    <xf numFmtId="164" fontId="18" fillId="2" borderId="3" xfId="1" applyNumberFormat="1" applyFont="1" applyFill="1" applyBorder="1" applyAlignment="1" applyProtection="1">
      <alignment horizontal="center" vertical="center"/>
      <protection locked="0"/>
    </xf>
    <xf numFmtId="1" fontId="18" fillId="2" borderId="3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 wrapText="1"/>
    </xf>
    <xf numFmtId="164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2" borderId="3" xfId="2" applyNumberFormat="1" applyFont="1" applyFill="1" applyBorder="1" applyAlignment="1">
      <alignment horizontal="center" vertical="center" wrapText="1"/>
    </xf>
    <xf numFmtId="1" fontId="18" fillId="2" borderId="3" xfId="2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Protection="1">
      <protection locked="0"/>
    </xf>
    <xf numFmtId="3" fontId="14" fillId="0" borderId="3" xfId="2" applyNumberFormat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 applyProtection="1">
      <alignment horizontal="center" vertical="center"/>
      <protection locked="0"/>
    </xf>
    <xf numFmtId="3" fontId="14" fillId="0" borderId="3" xfId="1" applyNumberFormat="1" applyFont="1" applyFill="1" applyBorder="1" applyAlignment="1" applyProtection="1">
      <alignment horizontal="center" vertical="center"/>
      <protection locked="0"/>
    </xf>
    <xf numFmtId="164" fontId="14" fillId="0" borderId="3" xfId="1" applyNumberFormat="1" applyFont="1" applyFill="1" applyBorder="1" applyAlignment="1" applyProtection="1">
      <alignment horizontal="center" vertical="center"/>
      <protection locked="0"/>
    </xf>
    <xf numFmtId="1" fontId="14" fillId="0" borderId="3" xfId="1" applyNumberFormat="1" applyFont="1" applyFill="1" applyBorder="1" applyAlignment="1" applyProtection="1">
      <alignment horizontal="center" vertical="center" wrapText="1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1" applyNumberFormat="1" applyFont="1" applyFill="1" applyBorder="1" applyProtection="1">
      <protection locked="0"/>
    </xf>
    <xf numFmtId="165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>
      <alignment horizontal="center" vertical="center" wrapText="1"/>
    </xf>
    <xf numFmtId="1" fontId="1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2" applyNumberFormat="1" applyFont="1" applyFill="1" applyBorder="1" applyAlignment="1">
      <alignment horizontal="center" vertical="center" wrapText="1"/>
    </xf>
    <xf numFmtId="165" fontId="18" fillId="0" borderId="3" xfId="1" applyNumberFormat="1" applyFont="1" applyFill="1" applyBorder="1" applyAlignment="1" applyProtection="1">
      <alignment horizontal="center" vertical="center"/>
      <protection locked="0"/>
    </xf>
    <xf numFmtId="1" fontId="18" fillId="0" borderId="3" xfId="1" applyNumberFormat="1" applyFont="1" applyFill="1" applyBorder="1" applyAlignment="1" applyProtection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/>
    </xf>
    <xf numFmtId="165" fontId="17" fillId="2" borderId="3" xfId="1" applyNumberFormat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9" xfId="1" applyNumberFormat="1" applyFont="1" applyFill="1" applyBorder="1" applyAlignment="1" applyProtection="1">
      <alignment horizontal="center"/>
    </xf>
    <xf numFmtId="1" fontId="7" fillId="0" borderId="17" xfId="1" applyNumberFormat="1" applyFont="1" applyFill="1" applyBorder="1" applyAlignment="1" applyProtection="1">
      <alignment horizontal="center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2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4" fillId="0" borderId="14" xfId="1" applyNumberFormat="1" applyFont="1" applyFill="1" applyBorder="1" applyAlignment="1" applyProtection="1">
      <alignment horizontal="center" vertical="center" wrapText="1"/>
    </xf>
    <xf numFmtId="1" fontId="14" fillId="0" borderId="15" xfId="1" applyNumberFormat="1" applyFont="1" applyFill="1" applyBorder="1" applyAlignment="1" applyProtection="1">
      <alignment horizontal="center" vertical="center" wrapText="1"/>
    </xf>
    <xf numFmtId="1" fontId="13" fillId="0" borderId="2" xfId="1" applyNumberFormat="1" applyFont="1" applyFill="1" applyBorder="1" applyAlignment="1" applyProtection="1">
      <alignment horizontal="center" vertical="center" wrapText="1"/>
    </xf>
    <xf numFmtId="1" fontId="13" fillId="0" borderId="17" xfId="1" applyNumberFormat="1" applyFont="1" applyFill="1" applyBorder="1" applyAlignment="1" applyProtection="1">
      <alignment horizontal="center" vertical="center" wrapText="1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Fill="1" applyBorder="1" applyAlignment="1" applyProtection="1">
      <alignment horizontal="center" vertical="center" wrapText="1"/>
    </xf>
    <xf numFmtId="1" fontId="15" fillId="0" borderId="16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16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17" xfId="1" applyNumberFormat="1" applyFont="1" applyFill="1" applyBorder="1" applyAlignment="1" applyProtection="1">
      <alignment horizontal="center" vertical="center"/>
      <protection locked="0"/>
    </xf>
  </cellXfs>
  <cellStyles count="7">
    <cellStyle name="Звичайний" xfId="0" builtinId="0"/>
    <cellStyle name="Обычный_06" xfId="1"/>
    <cellStyle name="Обычный_12 Зинкевич" xfId="2"/>
    <cellStyle name="Стиль 1" xfId="3"/>
    <cellStyle name="Тысячи [0]_Анализ" xfId="4"/>
    <cellStyle name="Тысячи_Анализ" xfId="5"/>
    <cellStyle name="ФинᎰнсовый_Лист1 (3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B100"/>
  <sheetViews>
    <sheetView tabSelected="1" zoomScale="75" zoomScaleNormal="75" zoomScaleSheetLayoutView="80" workbookViewId="0">
      <pane xSplit="1" ySplit="8" topLeftCell="B9" activePane="bottomRight" state="frozen"/>
      <selection activeCell="F16" sqref="F16"/>
      <selection pane="topRight" activeCell="F16" sqref="F16"/>
      <selection pane="bottomLeft" activeCell="F16" sqref="F16"/>
      <selection pane="bottomRight" activeCell="CS31" sqref="CS31"/>
    </sheetView>
  </sheetViews>
  <sheetFormatPr defaultRowHeight="12.75" x14ac:dyDescent="0.2"/>
  <cols>
    <col min="1" max="1" width="18.7109375" style="6" customWidth="1"/>
    <col min="2" max="2" width="8.7109375" style="6" customWidth="1"/>
    <col min="3" max="3" width="9" style="6" customWidth="1"/>
    <col min="4" max="4" width="6.5703125" style="6" customWidth="1"/>
    <col min="5" max="5" width="9.140625" style="6" customWidth="1"/>
    <col min="6" max="6" width="8.7109375" style="6" customWidth="1"/>
    <col min="7" max="7" width="8.42578125" style="6" customWidth="1"/>
    <col min="8" max="8" width="6" style="6" customWidth="1"/>
    <col min="9" max="9" width="8.5703125" style="6" customWidth="1"/>
    <col min="10" max="10" width="8.28515625" style="6" customWidth="1"/>
    <col min="11" max="11" width="8.42578125" style="6" customWidth="1"/>
    <col min="12" max="12" width="6" style="6" customWidth="1"/>
    <col min="13" max="14" width="7.85546875" style="6" customWidth="1"/>
    <col min="15" max="15" width="8.140625" style="6" customWidth="1"/>
    <col min="16" max="17" width="7.42578125" style="6" customWidth="1"/>
    <col min="18" max="20" width="6.7109375" style="6" customWidth="1"/>
    <col min="21" max="21" width="8.7109375" style="6" customWidth="1"/>
    <col min="22" max="22" width="8.42578125" style="6" customWidth="1"/>
    <col min="23" max="23" width="6.85546875" style="6" customWidth="1"/>
    <col min="24" max="24" width="7.28515625" style="6" customWidth="1"/>
    <col min="25" max="25" width="6" style="6" customWidth="1"/>
    <col min="26" max="26" width="5.85546875" style="6" customWidth="1"/>
    <col min="27" max="27" width="6.7109375" style="6" customWidth="1"/>
    <col min="28" max="28" width="6.85546875" style="6" customWidth="1"/>
    <col min="29" max="29" width="6.28515625" style="6" customWidth="1"/>
    <col min="30" max="30" width="6.5703125" style="6" customWidth="1"/>
    <col min="31" max="31" width="6.28515625" style="6" customWidth="1"/>
    <col min="32" max="33" width="6.85546875" style="6" customWidth="1"/>
    <col min="34" max="34" width="5.85546875" style="6" customWidth="1"/>
    <col min="35" max="35" width="5.42578125" style="6" customWidth="1"/>
    <col min="36" max="36" width="8.140625" style="6" customWidth="1"/>
    <col min="37" max="37" width="8.28515625" style="6" customWidth="1"/>
    <col min="38" max="38" width="6.42578125" style="6" customWidth="1"/>
    <col min="39" max="39" width="6.85546875" style="6" customWidth="1"/>
    <col min="40" max="40" width="6.42578125" style="6" customWidth="1"/>
    <col min="41" max="41" width="6.28515625" style="6" customWidth="1"/>
    <col min="42" max="42" width="6.140625" style="6" customWidth="1"/>
    <col min="43" max="46" width="6.7109375" style="6" hidden="1" customWidth="1"/>
    <col min="47" max="48" width="7.5703125" style="6" customWidth="1"/>
    <col min="49" max="49" width="8" style="6" customWidth="1"/>
    <col min="50" max="50" width="5.85546875" style="6" customWidth="1"/>
    <col min="51" max="52" width="6.42578125" style="6" customWidth="1"/>
    <col min="53" max="53" width="7.140625" style="6" customWidth="1"/>
    <col min="54" max="54" width="8.5703125" style="6" customWidth="1"/>
    <col min="55" max="55" width="8.140625" style="6" customWidth="1"/>
    <col min="56" max="56" width="7.85546875" style="6" customWidth="1"/>
    <col min="57" max="57" width="8.5703125" style="6" customWidth="1"/>
    <col min="58" max="59" width="8.85546875" style="6" customWidth="1"/>
    <col min="60" max="60" width="7.28515625" style="6" customWidth="1"/>
    <col min="61" max="61" width="7.85546875" style="6" customWidth="1"/>
    <col min="62" max="62" width="8.7109375" style="6" customWidth="1"/>
    <col min="63" max="63" width="8.5703125" style="6" customWidth="1"/>
    <col min="64" max="64" width="6.140625" style="6" customWidth="1"/>
    <col min="65" max="67" width="7.85546875" style="6" customWidth="1"/>
    <col min="68" max="68" width="6" style="6" customWidth="1"/>
    <col min="69" max="69" width="7" style="6" customWidth="1"/>
    <col min="70" max="70" width="6.5703125" style="6" customWidth="1"/>
    <col min="71" max="71" width="5.42578125" style="6" customWidth="1"/>
    <col min="72" max="73" width="6.140625" style="6" customWidth="1"/>
    <col min="74" max="74" width="5.28515625" style="6" customWidth="1"/>
    <col min="75" max="75" width="8" style="6" customWidth="1"/>
    <col min="76" max="76" width="7.28515625" style="6" customWidth="1"/>
    <col min="77" max="77" width="6.5703125" style="6" customWidth="1"/>
    <col min="78" max="79" width="8.85546875" style="6" customWidth="1"/>
    <col min="80" max="80" width="6.85546875" style="6" customWidth="1"/>
    <col min="81" max="82" width="9.140625" style="6" customWidth="1"/>
    <col min="83" max="83" width="8.5703125" style="6" customWidth="1"/>
    <col min="84" max="84" width="7.42578125" style="6" hidden="1" customWidth="1"/>
    <col min="85" max="86" width="8" style="6" hidden="1" customWidth="1"/>
    <col min="87" max="87" width="9.5703125" style="6" hidden="1" customWidth="1"/>
    <col min="88" max="89" width="9.42578125" style="6" customWidth="1"/>
    <col min="90" max="90" width="8.140625" style="6" customWidth="1"/>
    <col min="91" max="91" width="8.85546875" style="6" customWidth="1"/>
    <col min="92" max="93" width="10.5703125" style="6" customWidth="1"/>
    <col min="94" max="95" width="8" style="6" customWidth="1"/>
    <col min="96" max="97" width="10.85546875" style="6" customWidth="1"/>
    <col min="98" max="99" width="8" style="6" customWidth="1"/>
    <col min="100" max="100" width="8" style="6" hidden="1" customWidth="1"/>
    <col min="101" max="101" width="8.140625" style="6" hidden="1" customWidth="1"/>
    <col min="102" max="102" width="5.5703125" style="6" hidden="1" customWidth="1"/>
    <col min="103" max="103" width="7" style="6" hidden="1" customWidth="1"/>
    <col min="104" max="104" width="6" style="6" hidden="1" customWidth="1"/>
    <col min="105" max="105" width="6.7109375" style="6" hidden="1" customWidth="1"/>
    <col min="106" max="106" width="5.5703125" style="6" hidden="1" customWidth="1"/>
    <col min="107" max="107" width="8.5703125" style="6" customWidth="1"/>
    <col min="108" max="108" width="8.140625" style="6" customWidth="1"/>
    <col min="109" max="109" width="6.85546875" style="6" customWidth="1"/>
    <col min="110" max="110" width="7.5703125" style="6" customWidth="1"/>
    <col min="111" max="111" width="8.5703125" style="6" customWidth="1"/>
    <col min="112" max="112" width="8.42578125" style="6" customWidth="1"/>
    <col min="113" max="113" width="6.85546875" style="6" customWidth="1"/>
    <col min="114" max="114" width="7.85546875" style="6" customWidth="1"/>
    <col min="115" max="115" width="13" style="6" customWidth="1"/>
    <col min="116" max="116" width="11.5703125" style="6" customWidth="1"/>
    <col min="117" max="117" width="8" style="6" customWidth="1"/>
    <col min="118" max="118" width="8.85546875" style="6" customWidth="1"/>
    <col min="119" max="119" width="7.5703125" style="6" customWidth="1"/>
    <col min="120" max="120" width="7.28515625" style="6" customWidth="1"/>
    <col min="121" max="121" width="7" style="6" customWidth="1"/>
    <col min="122" max="122" width="6.5703125" style="6" customWidth="1"/>
    <col min="123" max="123" width="6.140625" style="6" customWidth="1"/>
    <col min="124" max="124" width="5.140625" style="6" customWidth="1"/>
    <col min="125" max="125" width="9" style="6" customWidth="1"/>
    <col min="126" max="126" width="11.5703125" style="6" customWidth="1"/>
    <col min="127" max="127" width="8.42578125" style="6" customWidth="1"/>
    <col min="128" max="128" width="9.28515625" style="6" customWidth="1"/>
    <col min="129" max="16384" width="9.140625" style="6"/>
  </cols>
  <sheetData>
    <row r="1" spans="1:132" ht="21.75" customHeight="1" x14ac:dyDescent="0.3">
      <c r="A1" s="1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5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J1" s="7"/>
      <c r="BK1" s="7"/>
      <c r="BR1" s="7"/>
      <c r="BS1" s="7"/>
      <c r="BT1" s="9"/>
      <c r="BU1" s="9"/>
      <c r="BV1" s="9"/>
      <c r="BX1" s="9"/>
      <c r="BZ1" s="7"/>
      <c r="CA1" s="7"/>
      <c r="CB1" s="7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R1" s="9"/>
      <c r="CS1" s="9"/>
      <c r="CT1" s="9"/>
      <c r="CW1" s="9"/>
      <c r="CX1" s="9"/>
      <c r="DB1" s="9"/>
      <c r="DC1" s="8"/>
      <c r="DE1" s="8"/>
      <c r="DF1" s="8"/>
      <c r="DH1" s="7"/>
      <c r="DK1" s="7"/>
      <c r="DO1" s="100"/>
      <c r="DP1" s="100"/>
      <c r="DQ1" s="100"/>
      <c r="DR1" s="100"/>
      <c r="DS1" s="100"/>
      <c r="DT1" s="100"/>
      <c r="DU1" s="9"/>
      <c r="DV1" s="9"/>
      <c r="DW1" s="7"/>
    </row>
    <row r="2" spans="1:132" ht="21.75" customHeight="1" thickBot="1" x14ac:dyDescent="0.35">
      <c r="A2" s="10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3"/>
      <c r="AJ2" s="14"/>
      <c r="AK2" s="14"/>
      <c r="AL2" s="15"/>
      <c r="AM2" s="15"/>
      <c r="AN2" s="15"/>
      <c r="AO2" s="15"/>
      <c r="AP2" s="7" t="s">
        <v>2</v>
      </c>
      <c r="AQ2" s="15"/>
      <c r="AR2" s="15"/>
      <c r="AS2" s="15"/>
      <c r="AT2" s="15"/>
      <c r="AU2" s="15"/>
      <c r="AV2" s="15"/>
      <c r="AW2" s="15"/>
      <c r="AX2" s="15"/>
      <c r="AY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7" t="s">
        <v>2</v>
      </c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7" t="s">
        <v>2</v>
      </c>
      <c r="CU2" s="15"/>
      <c r="CV2" s="15"/>
      <c r="CW2" s="15"/>
      <c r="CX2" s="15"/>
      <c r="CY2" s="15"/>
      <c r="CZ2" s="15"/>
      <c r="DB2" s="15"/>
      <c r="DC2" s="16"/>
      <c r="DD2" s="16"/>
      <c r="DE2" s="16"/>
      <c r="DF2" s="16"/>
      <c r="DG2" s="16"/>
      <c r="DH2" s="16"/>
      <c r="DS2" s="7" t="s">
        <v>2</v>
      </c>
    </row>
    <row r="3" spans="1:132" ht="16.5" customHeight="1" x14ac:dyDescent="0.2">
      <c r="A3" s="102"/>
      <c r="B3" s="105" t="s">
        <v>3</v>
      </c>
      <c r="C3" s="105"/>
      <c r="D3" s="105"/>
      <c r="E3" s="105"/>
      <c r="F3" s="107" t="s">
        <v>4</v>
      </c>
      <c r="G3" s="108"/>
      <c r="H3" s="108"/>
      <c r="I3" s="109"/>
      <c r="J3" s="107" t="s">
        <v>5</v>
      </c>
      <c r="K3" s="108"/>
      <c r="L3" s="108"/>
      <c r="M3" s="109"/>
      <c r="N3" s="107" t="s">
        <v>6</v>
      </c>
      <c r="O3" s="108"/>
      <c r="P3" s="108"/>
      <c r="Q3" s="109"/>
      <c r="R3" s="107" t="s">
        <v>7</v>
      </c>
      <c r="S3" s="108"/>
      <c r="T3" s="109"/>
      <c r="U3" s="107" t="s">
        <v>8</v>
      </c>
      <c r="V3" s="108"/>
      <c r="W3" s="108"/>
      <c r="X3" s="109"/>
      <c r="Y3" s="105" t="s">
        <v>9</v>
      </c>
      <c r="Z3" s="105"/>
      <c r="AA3" s="105"/>
      <c r="AB3" s="105"/>
      <c r="AC3" s="107" t="s">
        <v>10</v>
      </c>
      <c r="AD3" s="108"/>
      <c r="AE3" s="108"/>
      <c r="AF3" s="109"/>
      <c r="AG3" s="107" t="s">
        <v>11</v>
      </c>
      <c r="AH3" s="108"/>
      <c r="AI3" s="109"/>
      <c r="AJ3" s="107" t="s">
        <v>12</v>
      </c>
      <c r="AK3" s="108"/>
      <c r="AL3" s="108"/>
      <c r="AM3" s="109"/>
      <c r="AN3" s="107" t="s">
        <v>13</v>
      </c>
      <c r="AO3" s="108"/>
      <c r="AP3" s="109"/>
      <c r="AQ3" s="107" t="s">
        <v>14</v>
      </c>
      <c r="AR3" s="108"/>
      <c r="AS3" s="108"/>
      <c r="AT3" s="109"/>
      <c r="AU3" s="107" t="s">
        <v>15</v>
      </c>
      <c r="AV3" s="108"/>
      <c r="AW3" s="108"/>
      <c r="AX3" s="109"/>
      <c r="AY3" s="107" t="s">
        <v>16</v>
      </c>
      <c r="AZ3" s="108"/>
      <c r="BA3" s="109"/>
      <c r="BB3" s="107" t="s">
        <v>17</v>
      </c>
      <c r="BC3" s="108"/>
      <c r="BD3" s="108"/>
      <c r="BE3" s="109"/>
      <c r="BF3" s="107" t="s">
        <v>18</v>
      </c>
      <c r="BG3" s="108"/>
      <c r="BH3" s="108"/>
      <c r="BI3" s="109"/>
      <c r="BJ3" s="107" t="s">
        <v>19</v>
      </c>
      <c r="BK3" s="108"/>
      <c r="BL3" s="108"/>
      <c r="BM3" s="109"/>
      <c r="BN3" s="107" t="s">
        <v>20</v>
      </c>
      <c r="BO3" s="108"/>
      <c r="BP3" s="109"/>
      <c r="BQ3" s="107" t="s">
        <v>21</v>
      </c>
      <c r="BR3" s="108"/>
      <c r="BS3" s="109"/>
      <c r="BT3" s="107" t="s">
        <v>22</v>
      </c>
      <c r="BU3" s="108"/>
      <c r="BV3" s="109"/>
      <c r="BW3" s="107" t="s">
        <v>23</v>
      </c>
      <c r="BX3" s="108"/>
      <c r="BY3" s="109"/>
      <c r="BZ3" s="107" t="s">
        <v>24</v>
      </c>
      <c r="CA3" s="108"/>
      <c r="CB3" s="109"/>
      <c r="CC3" s="126" t="s">
        <v>25</v>
      </c>
      <c r="CD3" s="126"/>
      <c r="CE3" s="126"/>
      <c r="CF3" s="17"/>
      <c r="CG3" s="18"/>
      <c r="CH3" s="18"/>
      <c r="CI3" s="18"/>
      <c r="CJ3" s="126" t="s">
        <v>26</v>
      </c>
      <c r="CK3" s="126"/>
      <c r="CL3" s="126"/>
      <c r="CM3" s="126"/>
      <c r="CN3" s="105" t="s">
        <v>27</v>
      </c>
      <c r="CO3" s="105"/>
      <c r="CP3" s="105"/>
      <c r="CQ3" s="105"/>
      <c r="CR3" s="105"/>
      <c r="CS3" s="105"/>
      <c r="CT3" s="105"/>
      <c r="CU3" s="105"/>
      <c r="CV3" s="107" t="s">
        <v>28</v>
      </c>
      <c r="CW3" s="108"/>
      <c r="CX3" s="108"/>
      <c r="CY3" s="109"/>
      <c r="CZ3" s="107" t="s">
        <v>29</v>
      </c>
      <c r="DA3" s="108"/>
      <c r="DB3" s="109"/>
      <c r="DC3" s="107" t="s">
        <v>30</v>
      </c>
      <c r="DD3" s="108"/>
      <c r="DE3" s="108"/>
      <c r="DF3" s="109"/>
      <c r="DG3" s="105" t="s">
        <v>31</v>
      </c>
      <c r="DH3" s="105"/>
      <c r="DI3" s="105"/>
      <c r="DJ3" s="105"/>
      <c r="DK3" s="107" t="s">
        <v>32</v>
      </c>
      <c r="DL3" s="108"/>
      <c r="DM3" s="108"/>
      <c r="DN3" s="108"/>
      <c r="DO3" s="107" t="s">
        <v>33</v>
      </c>
      <c r="DP3" s="108"/>
      <c r="DQ3" s="109"/>
      <c r="DR3" s="105" t="s">
        <v>34</v>
      </c>
      <c r="DS3" s="105"/>
      <c r="DT3" s="105"/>
      <c r="DU3" s="19"/>
      <c r="DV3" s="19"/>
      <c r="DW3" s="19"/>
    </row>
    <row r="4" spans="1:132" ht="59.25" customHeight="1" x14ac:dyDescent="0.2">
      <c r="A4" s="103"/>
      <c r="B4" s="105"/>
      <c r="C4" s="105"/>
      <c r="D4" s="105"/>
      <c r="E4" s="105"/>
      <c r="F4" s="110"/>
      <c r="G4" s="111"/>
      <c r="H4" s="111"/>
      <c r="I4" s="112"/>
      <c r="J4" s="110"/>
      <c r="K4" s="111"/>
      <c r="L4" s="111"/>
      <c r="M4" s="112"/>
      <c r="N4" s="110"/>
      <c r="O4" s="111"/>
      <c r="P4" s="111"/>
      <c r="Q4" s="112"/>
      <c r="R4" s="110"/>
      <c r="S4" s="111"/>
      <c r="T4" s="112"/>
      <c r="U4" s="110"/>
      <c r="V4" s="111"/>
      <c r="W4" s="111"/>
      <c r="X4" s="112"/>
      <c r="Y4" s="110" t="s">
        <v>35</v>
      </c>
      <c r="Z4" s="111"/>
      <c r="AA4" s="111"/>
      <c r="AB4" s="112"/>
      <c r="AC4" s="110"/>
      <c r="AD4" s="111"/>
      <c r="AE4" s="111"/>
      <c r="AF4" s="112"/>
      <c r="AG4" s="110"/>
      <c r="AH4" s="111"/>
      <c r="AI4" s="112"/>
      <c r="AJ4" s="110"/>
      <c r="AK4" s="111"/>
      <c r="AL4" s="111"/>
      <c r="AM4" s="112"/>
      <c r="AN4" s="110"/>
      <c r="AO4" s="111"/>
      <c r="AP4" s="112"/>
      <c r="AQ4" s="110"/>
      <c r="AR4" s="111"/>
      <c r="AS4" s="111"/>
      <c r="AT4" s="112"/>
      <c r="AU4" s="110"/>
      <c r="AV4" s="111"/>
      <c r="AW4" s="111"/>
      <c r="AX4" s="112"/>
      <c r="AY4" s="110"/>
      <c r="AZ4" s="111"/>
      <c r="BA4" s="112"/>
      <c r="BB4" s="110"/>
      <c r="BC4" s="111"/>
      <c r="BD4" s="111"/>
      <c r="BE4" s="112"/>
      <c r="BF4" s="110"/>
      <c r="BG4" s="111"/>
      <c r="BH4" s="111"/>
      <c r="BI4" s="112"/>
      <c r="BJ4" s="110"/>
      <c r="BK4" s="111"/>
      <c r="BL4" s="111"/>
      <c r="BM4" s="112"/>
      <c r="BN4" s="110"/>
      <c r="BO4" s="111"/>
      <c r="BP4" s="112"/>
      <c r="BQ4" s="110"/>
      <c r="BR4" s="111"/>
      <c r="BS4" s="112"/>
      <c r="BT4" s="110"/>
      <c r="BU4" s="111"/>
      <c r="BV4" s="112"/>
      <c r="BW4" s="110"/>
      <c r="BX4" s="111"/>
      <c r="BY4" s="112"/>
      <c r="BZ4" s="110"/>
      <c r="CA4" s="111"/>
      <c r="CB4" s="112"/>
      <c r="CC4" s="126"/>
      <c r="CD4" s="126"/>
      <c r="CE4" s="126"/>
      <c r="CF4" s="20"/>
      <c r="CG4" s="21"/>
      <c r="CH4" s="116" t="s">
        <v>36</v>
      </c>
      <c r="CI4" s="117"/>
      <c r="CJ4" s="126"/>
      <c r="CK4" s="126"/>
      <c r="CL4" s="126"/>
      <c r="CM4" s="126"/>
      <c r="CN4" s="105"/>
      <c r="CO4" s="105"/>
      <c r="CP4" s="105"/>
      <c r="CQ4" s="105"/>
      <c r="CR4" s="105"/>
      <c r="CS4" s="105"/>
      <c r="CT4" s="105"/>
      <c r="CU4" s="105"/>
      <c r="CV4" s="110"/>
      <c r="CW4" s="111"/>
      <c r="CX4" s="111"/>
      <c r="CY4" s="112"/>
      <c r="CZ4" s="110"/>
      <c r="DA4" s="111"/>
      <c r="DB4" s="112"/>
      <c r="DC4" s="110"/>
      <c r="DD4" s="111"/>
      <c r="DE4" s="111"/>
      <c r="DF4" s="112"/>
      <c r="DG4" s="105"/>
      <c r="DH4" s="105"/>
      <c r="DI4" s="105"/>
      <c r="DJ4" s="105"/>
      <c r="DK4" s="113"/>
      <c r="DL4" s="114"/>
      <c r="DM4" s="114"/>
      <c r="DN4" s="114"/>
      <c r="DO4" s="110"/>
      <c r="DP4" s="111"/>
      <c r="DQ4" s="112"/>
      <c r="DR4" s="105"/>
      <c r="DS4" s="105"/>
      <c r="DT4" s="105"/>
      <c r="DU4" s="19"/>
      <c r="DV4" s="19"/>
      <c r="DW4" s="19"/>
    </row>
    <row r="5" spans="1:132" ht="20.25" customHeight="1" x14ac:dyDescent="0.2">
      <c r="A5" s="103"/>
      <c r="B5" s="106"/>
      <c r="C5" s="106"/>
      <c r="D5" s="106"/>
      <c r="E5" s="106"/>
      <c r="F5" s="110"/>
      <c r="G5" s="111"/>
      <c r="H5" s="111"/>
      <c r="I5" s="112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5"/>
      <c r="U5" s="113"/>
      <c r="V5" s="114"/>
      <c r="W5" s="114"/>
      <c r="X5" s="115"/>
      <c r="Y5" s="113"/>
      <c r="Z5" s="114"/>
      <c r="AA5" s="114"/>
      <c r="AB5" s="115"/>
      <c r="AC5" s="113"/>
      <c r="AD5" s="114"/>
      <c r="AE5" s="114"/>
      <c r="AF5" s="115"/>
      <c r="AG5" s="113"/>
      <c r="AH5" s="114"/>
      <c r="AI5" s="115"/>
      <c r="AJ5" s="113"/>
      <c r="AK5" s="114"/>
      <c r="AL5" s="114"/>
      <c r="AM5" s="115"/>
      <c r="AN5" s="113"/>
      <c r="AO5" s="114"/>
      <c r="AP5" s="115"/>
      <c r="AQ5" s="113"/>
      <c r="AR5" s="114"/>
      <c r="AS5" s="114"/>
      <c r="AT5" s="115"/>
      <c r="AU5" s="113"/>
      <c r="AV5" s="114"/>
      <c r="AW5" s="114"/>
      <c r="AX5" s="115"/>
      <c r="AY5" s="113"/>
      <c r="AZ5" s="114"/>
      <c r="BA5" s="115"/>
      <c r="BB5" s="113"/>
      <c r="BC5" s="114"/>
      <c r="BD5" s="114"/>
      <c r="BE5" s="115"/>
      <c r="BF5" s="113"/>
      <c r="BG5" s="114"/>
      <c r="BH5" s="114"/>
      <c r="BI5" s="115"/>
      <c r="BJ5" s="113"/>
      <c r="BK5" s="114"/>
      <c r="BL5" s="114"/>
      <c r="BM5" s="115"/>
      <c r="BN5" s="113"/>
      <c r="BO5" s="114"/>
      <c r="BP5" s="115"/>
      <c r="BQ5" s="113"/>
      <c r="BR5" s="114"/>
      <c r="BS5" s="115"/>
      <c r="BT5" s="113"/>
      <c r="BU5" s="114"/>
      <c r="BV5" s="115"/>
      <c r="BW5" s="113"/>
      <c r="BX5" s="114"/>
      <c r="BY5" s="115"/>
      <c r="BZ5" s="113"/>
      <c r="CA5" s="114"/>
      <c r="CB5" s="115"/>
      <c r="CC5" s="126"/>
      <c r="CD5" s="126"/>
      <c r="CE5" s="126"/>
      <c r="CF5" s="22"/>
      <c r="CG5" s="23"/>
      <c r="CH5" s="118"/>
      <c r="CI5" s="119"/>
      <c r="CJ5" s="126"/>
      <c r="CK5" s="126"/>
      <c r="CL5" s="126"/>
      <c r="CM5" s="126"/>
      <c r="CN5" s="105"/>
      <c r="CO5" s="105"/>
      <c r="CP5" s="105"/>
      <c r="CQ5" s="105"/>
      <c r="CR5" s="105"/>
      <c r="CS5" s="105"/>
      <c r="CT5" s="105"/>
      <c r="CU5" s="105"/>
      <c r="CV5" s="113"/>
      <c r="CW5" s="114"/>
      <c r="CX5" s="114"/>
      <c r="CY5" s="115"/>
      <c r="CZ5" s="113"/>
      <c r="DA5" s="114"/>
      <c r="DB5" s="115"/>
      <c r="DC5" s="113"/>
      <c r="DD5" s="114"/>
      <c r="DE5" s="114"/>
      <c r="DF5" s="115"/>
      <c r="DG5" s="105"/>
      <c r="DH5" s="105"/>
      <c r="DI5" s="105"/>
      <c r="DJ5" s="105"/>
      <c r="DK5" s="120" t="s">
        <v>37</v>
      </c>
      <c r="DL5" s="121">
        <v>2017</v>
      </c>
      <c r="DM5" s="122"/>
      <c r="DN5" s="122"/>
      <c r="DO5" s="113"/>
      <c r="DP5" s="114"/>
      <c r="DQ5" s="115"/>
      <c r="DR5" s="105"/>
      <c r="DS5" s="105"/>
      <c r="DT5" s="105"/>
      <c r="DU5" s="19"/>
      <c r="DV5" s="19"/>
      <c r="DW5" s="19"/>
    </row>
    <row r="6" spans="1:132" ht="35.25" customHeight="1" x14ac:dyDescent="0.2">
      <c r="A6" s="103"/>
      <c r="B6" s="120">
        <v>2016</v>
      </c>
      <c r="C6" s="123">
        <v>2017</v>
      </c>
      <c r="D6" s="125" t="s">
        <v>38</v>
      </c>
      <c r="E6" s="125"/>
      <c r="F6" s="120">
        <v>2016</v>
      </c>
      <c r="G6" s="123">
        <v>2017</v>
      </c>
      <c r="H6" s="125" t="s">
        <v>38</v>
      </c>
      <c r="I6" s="125"/>
      <c r="J6" s="120">
        <v>2016</v>
      </c>
      <c r="K6" s="123">
        <v>2017</v>
      </c>
      <c r="L6" s="127" t="s">
        <v>38</v>
      </c>
      <c r="M6" s="128"/>
      <c r="N6" s="120">
        <v>2016</v>
      </c>
      <c r="O6" s="123">
        <v>2017</v>
      </c>
      <c r="P6" s="127" t="s">
        <v>38</v>
      </c>
      <c r="Q6" s="128"/>
      <c r="R6" s="120">
        <v>2016</v>
      </c>
      <c r="S6" s="123">
        <v>2017</v>
      </c>
      <c r="T6" s="129" t="s">
        <v>39</v>
      </c>
      <c r="U6" s="120">
        <v>2016</v>
      </c>
      <c r="V6" s="123">
        <v>2017</v>
      </c>
      <c r="W6" s="125" t="s">
        <v>38</v>
      </c>
      <c r="X6" s="125"/>
      <c r="Y6" s="120">
        <v>2016</v>
      </c>
      <c r="Z6" s="123">
        <v>2017</v>
      </c>
      <c r="AA6" s="125" t="s">
        <v>38</v>
      </c>
      <c r="AB6" s="125"/>
      <c r="AC6" s="120">
        <v>2016</v>
      </c>
      <c r="AD6" s="123">
        <v>2017</v>
      </c>
      <c r="AE6" s="125" t="s">
        <v>38</v>
      </c>
      <c r="AF6" s="125"/>
      <c r="AG6" s="120">
        <v>2016</v>
      </c>
      <c r="AH6" s="123">
        <v>2017</v>
      </c>
      <c r="AI6" s="129" t="s">
        <v>39</v>
      </c>
      <c r="AJ6" s="120">
        <v>2016</v>
      </c>
      <c r="AK6" s="123">
        <v>2017</v>
      </c>
      <c r="AL6" s="125" t="s">
        <v>38</v>
      </c>
      <c r="AM6" s="125"/>
      <c r="AN6" s="120">
        <v>2016</v>
      </c>
      <c r="AO6" s="123">
        <v>2017</v>
      </c>
      <c r="AP6" s="129" t="s">
        <v>39</v>
      </c>
      <c r="AQ6" s="125">
        <v>2014</v>
      </c>
      <c r="AR6" s="125">
        <v>2015</v>
      </c>
      <c r="AS6" s="125" t="s">
        <v>38</v>
      </c>
      <c r="AT6" s="125"/>
      <c r="AU6" s="120">
        <v>2016</v>
      </c>
      <c r="AV6" s="123">
        <v>2017</v>
      </c>
      <c r="AW6" s="125" t="s">
        <v>38</v>
      </c>
      <c r="AX6" s="125"/>
      <c r="AY6" s="120">
        <v>2016</v>
      </c>
      <c r="AZ6" s="123">
        <v>2017</v>
      </c>
      <c r="BA6" s="129" t="s">
        <v>39</v>
      </c>
      <c r="BB6" s="120">
        <v>2016</v>
      </c>
      <c r="BC6" s="123">
        <v>2017</v>
      </c>
      <c r="BD6" s="125" t="s">
        <v>38</v>
      </c>
      <c r="BE6" s="125"/>
      <c r="BF6" s="120">
        <v>2016</v>
      </c>
      <c r="BG6" s="123">
        <v>2017</v>
      </c>
      <c r="BH6" s="125" t="s">
        <v>38</v>
      </c>
      <c r="BI6" s="125"/>
      <c r="BJ6" s="120">
        <v>2016</v>
      </c>
      <c r="BK6" s="123">
        <v>2017</v>
      </c>
      <c r="BL6" s="125" t="s">
        <v>38</v>
      </c>
      <c r="BM6" s="125"/>
      <c r="BN6" s="120">
        <v>2016</v>
      </c>
      <c r="BO6" s="123">
        <v>2017</v>
      </c>
      <c r="BP6" s="131" t="s">
        <v>39</v>
      </c>
      <c r="BQ6" s="120">
        <v>2016</v>
      </c>
      <c r="BR6" s="123">
        <v>2017</v>
      </c>
      <c r="BS6" s="129" t="s">
        <v>39</v>
      </c>
      <c r="BT6" s="120">
        <v>2016</v>
      </c>
      <c r="BU6" s="123">
        <v>2017</v>
      </c>
      <c r="BV6" s="129" t="s">
        <v>39</v>
      </c>
      <c r="BW6" s="120">
        <v>2016</v>
      </c>
      <c r="BX6" s="123">
        <v>2017</v>
      </c>
      <c r="BY6" s="129" t="s">
        <v>39</v>
      </c>
      <c r="BZ6" s="120">
        <v>2016</v>
      </c>
      <c r="CA6" s="123">
        <v>2017</v>
      </c>
      <c r="CB6" s="129" t="s">
        <v>39</v>
      </c>
      <c r="CC6" s="120">
        <v>2016</v>
      </c>
      <c r="CD6" s="123">
        <v>2017</v>
      </c>
      <c r="CE6" s="132" t="s">
        <v>40</v>
      </c>
      <c r="CF6" s="24"/>
      <c r="CG6" s="25"/>
      <c r="CH6" s="25"/>
      <c r="CI6" s="25"/>
      <c r="CJ6" s="120">
        <v>2016</v>
      </c>
      <c r="CK6" s="123">
        <v>2017</v>
      </c>
      <c r="CL6" s="125" t="s">
        <v>38</v>
      </c>
      <c r="CM6" s="125"/>
      <c r="CN6" s="125" t="s">
        <v>41</v>
      </c>
      <c r="CO6" s="125"/>
      <c r="CP6" s="125" t="s">
        <v>38</v>
      </c>
      <c r="CQ6" s="125"/>
      <c r="CR6" s="125" t="s">
        <v>42</v>
      </c>
      <c r="CS6" s="125"/>
      <c r="CT6" s="125" t="s">
        <v>38</v>
      </c>
      <c r="CU6" s="125"/>
      <c r="CV6" s="120">
        <v>2016</v>
      </c>
      <c r="CW6" s="123">
        <v>2017</v>
      </c>
      <c r="CX6" s="125" t="s">
        <v>38</v>
      </c>
      <c r="CY6" s="125"/>
      <c r="CZ6" s="120">
        <v>2016</v>
      </c>
      <c r="DA6" s="123">
        <v>2017</v>
      </c>
      <c r="DB6" s="131" t="s">
        <v>39</v>
      </c>
      <c r="DC6" s="120">
        <v>2016</v>
      </c>
      <c r="DD6" s="123">
        <v>2017</v>
      </c>
      <c r="DE6" s="125" t="s">
        <v>38</v>
      </c>
      <c r="DF6" s="125"/>
      <c r="DG6" s="120">
        <v>2016</v>
      </c>
      <c r="DH6" s="123">
        <v>2017</v>
      </c>
      <c r="DI6" s="125" t="s">
        <v>38</v>
      </c>
      <c r="DJ6" s="125"/>
      <c r="DK6" s="120"/>
      <c r="DL6" s="120" t="s">
        <v>43</v>
      </c>
      <c r="DM6" s="125" t="s">
        <v>38</v>
      </c>
      <c r="DN6" s="125"/>
      <c r="DO6" s="120">
        <v>2016</v>
      </c>
      <c r="DP6" s="123">
        <v>2017</v>
      </c>
      <c r="DQ6" s="131" t="s">
        <v>39</v>
      </c>
      <c r="DR6" s="120">
        <v>2016</v>
      </c>
      <c r="DS6" s="123">
        <v>2017</v>
      </c>
      <c r="DT6" s="133" t="s">
        <v>44</v>
      </c>
      <c r="DU6" s="26"/>
      <c r="DV6" s="26"/>
      <c r="DW6" s="26"/>
    </row>
    <row r="7" spans="1:132" s="33" customFormat="1" ht="30.75" customHeight="1" x14ac:dyDescent="0.2">
      <c r="A7" s="104"/>
      <c r="B7" s="120"/>
      <c r="C7" s="124"/>
      <c r="D7" s="27" t="s">
        <v>45</v>
      </c>
      <c r="E7" s="27" t="s">
        <v>44</v>
      </c>
      <c r="F7" s="120"/>
      <c r="G7" s="124"/>
      <c r="H7" s="27" t="s">
        <v>45</v>
      </c>
      <c r="I7" s="27" t="s">
        <v>44</v>
      </c>
      <c r="J7" s="120"/>
      <c r="K7" s="124"/>
      <c r="L7" s="27" t="s">
        <v>45</v>
      </c>
      <c r="M7" s="27" t="s">
        <v>44</v>
      </c>
      <c r="N7" s="120"/>
      <c r="O7" s="124"/>
      <c r="P7" s="27" t="s">
        <v>45</v>
      </c>
      <c r="Q7" s="27" t="s">
        <v>44</v>
      </c>
      <c r="R7" s="120"/>
      <c r="S7" s="124"/>
      <c r="T7" s="130"/>
      <c r="U7" s="120"/>
      <c r="V7" s="124"/>
      <c r="W7" s="27" t="s">
        <v>45</v>
      </c>
      <c r="X7" s="27" t="s">
        <v>44</v>
      </c>
      <c r="Y7" s="120"/>
      <c r="Z7" s="124"/>
      <c r="AA7" s="27" t="s">
        <v>45</v>
      </c>
      <c r="AB7" s="27" t="s">
        <v>44</v>
      </c>
      <c r="AC7" s="120"/>
      <c r="AD7" s="124"/>
      <c r="AE7" s="27" t="s">
        <v>45</v>
      </c>
      <c r="AF7" s="27" t="s">
        <v>44</v>
      </c>
      <c r="AG7" s="120"/>
      <c r="AH7" s="124"/>
      <c r="AI7" s="130"/>
      <c r="AJ7" s="120"/>
      <c r="AK7" s="124"/>
      <c r="AL7" s="27" t="s">
        <v>45</v>
      </c>
      <c r="AM7" s="27" t="s">
        <v>44</v>
      </c>
      <c r="AN7" s="120"/>
      <c r="AO7" s="124"/>
      <c r="AP7" s="130"/>
      <c r="AQ7" s="125"/>
      <c r="AR7" s="125"/>
      <c r="AS7" s="27" t="s">
        <v>45</v>
      </c>
      <c r="AT7" s="27" t="s">
        <v>44</v>
      </c>
      <c r="AU7" s="120"/>
      <c r="AV7" s="124"/>
      <c r="AW7" s="27" t="s">
        <v>45</v>
      </c>
      <c r="AX7" s="27" t="s">
        <v>44</v>
      </c>
      <c r="AY7" s="120"/>
      <c r="AZ7" s="124"/>
      <c r="BA7" s="130"/>
      <c r="BB7" s="120"/>
      <c r="BC7" s="124"/>
      <c r="BD7" s="27" t="s">
        <v>45</v>
      </c>
      <c r="BE7" s="27" t="s">
        <v>44</v>
      </c>
      <c r="BF7" s="120"/>
      <c r="BG7" s="124"/>
      <c r="BH7" s="27" t="s">
        <v>45</v>
      </c>
      <c r="BI7" s="27" t="s">
        <v>44</v>
      </c>
      <c r="BJ7" s="120"/>
      <c r="BK7" s="124"/>
      <c r="BL7" s="27" t="s">
        <v>45</v>
      </c>
      <c r="BM7" s="27" t="s">
        <v>44</v>
      </c>
      <c r="BN7" s="120"/>
      <c r="BO7" s="124"/>
      <c r="BP7" s="131"/>
      <c r="BQ7" s="120"/>
      <c r="BR7" s="124"/>
      <c r="BS7" s="130"/>
      <c r="BT7" s="120"/>
      <c r="BU7" s="124"/>
      <c r="BV7" s="130"/>
      <c r="BW7" s="120"/>
      <c r="BX7" s="124"/>
      <c r="BY7" s="130"/>
      <c r="BZ7" s="120"/>
      <c r="CA7" s="124"/>
      <c r="CB7" s="130"/>
      <c r="CC7" s="120"/>
      <c r="CD7" s="124"/>
      <c r="CE7" s="132"/>
      <c r="CF7" s="28">
        <v>2016</v>
      </c>
      <c r="CG7" s="29">
        <v>2017</v>
      </c>
      <c r="CH7" s="30">
        <v>2016</v>
      </c>
      <c r="CI7" s="31">
        <v>2017</v>
      </c>
      <c r="CJ7" s="120"/>
      <c r="CK7" s="124"/>
      <c r="CL7" s="27" t="s">
        <v>45</v>
      </c>
      <c r="CM7" s="27" t="s">
        <v>44</v>
      </c>
      <c r="CN7" s="32">
        <v>2016</v>
      </c>
      <c r="CO7" s="32">
        <v>2017</v>
      </c>
      <c r="CP7" s="27" t="s">
        <v>45</v>
      </c>
      <c r="CQ7" s="27" t="s">
        <v>44</v>
      </c>
      <c r="CR7" s="32">
        <v>2016</v>
      </c>
      <c r="CS7" s="32">
        <v>2017</v>
      </c>
      <c r="CT7" s="27" t="s">
        <v>45</v>
      </c>
      <c r="CU7" s="27" t="s">
        <v>44</v>
      </c>
      <c r="CV7" s="120"/>
      <c r="CW7" s="124"/>
      <c r="CX7" s="27" t="s">
        <v>45</v>
      </c>
      <c r="CY7" s="27" t="s">
        <v>44</v>
      </c>
      <c r="CZ7" s="120"/>
      <c r="DA7" s="124"/>
      <c r="DB7" s="131"/>
      <c r="DC7" s="120"/>
      <c r="DD7" s="124"/>
      <c r="DE7" s="27" t="s">
        <v>45</v>
      </c>
      <c r="DF7" s="27" t="s">
        <v>44</v>
      </c>
      <c r="DG7" s="120"/>
      <c r="DH7" s="124"/>
      <c r="DI7" s="27" t="s">
        <v>45</v>
      </c>
      <c r="DJ7" s="27" t="s">
        <v>44</v>
      </c>
      <c r="DK7" s="120"/>
      <c r="DL7" s="120"/>
      <c r="DM7" s="27" t="s">
        <v>45</v>
      </c>
      <c r="DN7" s="27" t="s">
        <v>44</v>
      </c>
      <c r="DO7" s="120"/>
      <c r="DP7" s="124"/>
      <c r="DQ7" s="131"/>
      <c r="DR7" s="120"/>
      <c r="DS7" s="124"/>
      <c r="DT7" s="134"/>
      <c r="DU7" s="26"/>
      <c r="DV7" s="26"/>
      <c r="DW7" s="26"/>
    </row>
    <row r="8" spans="1:132" ht="12.75" customHeight="1" x14ac:dyDescent="0.2">
      <c r="A8" s="34" t="s">
        <v>46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35</v>
      </c>
      <c r="AR8" s="34">
        <v>36</v>
      </c>
      <c r="AS8" s="34">
        <v>37</v>
      </c>
      <c r="AT8" s="34">
        <v>38</v>
      </c>
      <c r="AU8" s="34">
        <v>42</v>
      </c>
      <c r="AV8" s="34">
        <v>43</v>
      </c>
      <c r="AW8" s="34">
        <v>44</v>
      </c>
      <c r="AX8" s="34">
        <v>45</v>
      </c>
      <c r="AY8" s="34">
        <v>46</v>
      </c>
      <c r="AZ8" s="34">
        <v>47</v>
      </c>
      <c r="BA8" s="34">
        <v>48</v>
      </c>
      <c r="BB8" s="34">
        <v>49</v>
      </c>
      <c r="BC8" s="34">
        <v>50</v>
      </c>
      <c r="BD8" s="34">
        <v>51</v>
      </c>
      <c r="BE8" s="34">
        <v>52</v>
      </c>
      <c r="BF8" s="34">
        <v>53</v>
      </c>
      <c r="BG8" s="34">
        <v>54</v>
      </c>
      <c r="BH8" s="34">
        <v>55</v>
      </c>
      <c r="BI8" s="34">
        <v>56</v>
      </c>
      <c r="BJ8" s="34">
        <v>57</v>
      </c>
      <c r="BK8" s="34">
        <v>58</v>
      </c>
      <c r="BL8" s="34">
        <v>59</v>
      </c>
      <c r="BM8" s="34">
        <v>60</v>
      </c>
      <c r="BN8" s="34">
        <v>61</v>
      </c>
      <c r="BO8" s="34">
        <v>62</v>
      </c>
      <c r="BP8" s="34">
        <v>63</v>
      </c>
      <c r="BQ8" s="34">
        <v>64</v>
      </c>
      <c r="BR8" s="34">
        <v>65</v>
      </c>
      <c r="BS8" s="34">
        <v>66</v>
      </c>
      <c r="BT8" s="34">
        <v>67</v>
      </c>
      <c r="BU8" s="34">
        <v>68</v>
      </c>
      <c r="BV8" s="34">
        <v>69</v>
      </c>
      <c r="BW8" s="34">
        <v>70</v>
      </c>
      <c r="BX8" s="34">
        <v>71</v>
      </c>
      <c r="BY8" s="34">
        <v>72</v>
      </c>
      <c r="BZ8" s="34">
        <v>73</v>
      </c>
      <c r="CA8" s="34">
        <v>74</v>
      </c>
      <c r="CB8" s="34">
        <v>75</v>
      </c>
      <c r="CC8" s="34">
        <v>76</v>
      </c>
      <c r="CD8" s="34">
        <v>77</v>
      </c>
      <c r="CE8" s="34">
        <v>78</v>
      </c>
      <c r="CF8" s="34"/>
      <c r="CG8" s="34"/>
      <c r="CH8" s="34"/>
      <c r="CI8" s="34"/>
      <c r="CJ8" s="34">
        <v>79</v>
      </c>
      <c r="CK8" s="34">
        <v>80</v>
      </c>
      <c r="CL8" s="34">
        <v>81</v>
      </c>
      <c r="CM8" s="34">
        <v>82</v>
      </c>
      <c r="CN8" s="34">
        <v>83</v>
      </c>
      <c r="CO8" s="34">
        <v>84</v>
      </c>
      <c r="CP8" s="34">
        <v>85</v>
      </c>
      <c r="CQ8" s="34">
        <v>86</v>
      </c>
      <c r="CR8" s="34">
        <v>87</v>
      </c>
      <c r="CS8" s="34">
        <v>88</v>
      </c>
      <c r="CT8" s="34">
        <v>89</v>
      </c>
      <c r="CU8" s="34">
        <v>90</v>
      </c>
      <c r="CV8" s="34">
        <v>88</v>
      </c>
      <c r="CW8" s="34">
        <v>89</v>
      </c>
      <c r="CX8" s="34">
        <v>90</v>
      </c>
      <c r="CY8" s="34">
        <v>91</v>
      </c>
      <c r="CZ8" s="34">
        <v>92</v>
      </c>
      <c r="DA8" s="34">
        <v>93</v>
      </c>
      <c r="DB8" s="34">
        <v>94</v>
      </c>
      <c r="DC8" s="34">
        <v>91</v>
      </c>
      <c r="DD8" s="34">
        <v>92</v>
      </c>
      <c r="DE8" s="34">
        <v>93</v>
      </c>
      <c r="DF8" s="34">
        <v>94</v>
      </c>
      <c r="DG8" s="34">
        <v>95</v>
      </c>
      <c r="DH8" s="34">
        <v>96</v>
      </c>
      <c r="DI8" s="34">
        <v>97</v>
      </c>
      <c r="DJ8" s="34">
        <v>98</v>
      </c>
      <c r="DK8" s="34">
        <v>99</v>
      </c>
      <c r="DL8" s="34">
        <v>100</v>
      </c>
      <c r="DM8" s="34">
        <v>101</v>
      </c>
      <c r="DN8" s="34">
        <v>102</v>
      </c>
      <c r="DO8" s="34">
        <v>104</v>
      </c>
      <c r="DP8" s="34">
        <v>105</v>
      </c>
      <c r="DQ8" s="34">
        <v>106</v>
      </c>
      <c r="DR8" s="34">
        <v>107</v>
      </c>
      <c r="DS8" s="34">
        <v>108</v>
      </c>
      <c r="DT8" s="34">
        <v>109</v>
      </c>
      <c r="DU8" s="35"/>
      <c r="DV8" s="35"/>
      <c r="DW8" s="35"/>
    </row>
    <row r="9" spans="1:132" ht="20.25" customHeight="1" x14ac:dyDescent="0.25">
      <c r="A9" s="48" t="s">
        <v>49</v>
      </c>
      <c r="B9" s="69">
        <v>25041</v>
      </c>
      <c r="C9" s="70">
        <v>23037</v>
      </c>
      <c r="D9" s="38">
        <v>91.99712471546664</v>
      </c>
      <c r="E9" s="37">
        <v>-2004</v>
      </c>
      <c r="F9" s="69">
        <v>12379</v>
      </c>
      <c r="G9" s="69">
        <v>12255</v>
      </c>
      <c r="H9" s="38">
        <v>98.998303578641242</v>
      </c>
      <c r="I9" s="37">
        <v>-124</v>
      </c>
      <c r="J9" s="69">
        <v>14842</v>
      </c>
      <c r="K9" s="69">
        <v>17293</v>
      </c>
      <c r="L9" s="38">
        <v>116.51394690742487</v>
      </c>
      <c r="M9" s="37">
        <v>2451</v>
      </c>
      <c r="N9" s="69">
        <v>7974</v>
      </c>
      <c r="O9" s="69">
        <v>10246</v>
      </c>
      <c r="P9" s="38">
        <v>128.49260095309756</v>
      </c>
      <c r="Q9" s="37">
        <v>2272</v>
      </c>
      <c r="R9" s="98">
        <v>53.7</v>
      </c>
      <c r="S9" s="98">
        <v>59.2</v>
      </c>
      <c r="T9" s="38">
        <v>5.5</v>
      </c>
      <c r="U9" s="69">
        <v>6498</v>
      </c>
      <c r="V9" s="69">
        <v>6621</v>
      </c>
      <c r="W9" s="39">
        <v>101.89289012003692</v>
      </c>
      <c r="X9" s="37">
        <v>123</v>
      </c>
      <c r="Y9" s="69">
        <v>102</v>
      </c>
      <c r="Z9" s="69">
        <v>13</v>
      </c>
      <c r="AA9" s="39">
        <v>12.745098039215685</v>
      </c>
      <c r="AB9" s="40">
        <v>-89</v>
      </c>
      <c r="AC9" s="71">
        <v>310</v>
      </c>
      <c r="AD9" s="69">
        <v>347</v>
      </c>
      <c r="AE9" s="39">
        <v>111.93548387096774</v>
      </c>
      <c r="AF9" s="40">
        <v>37</v>
      </c>
      <c r="AG9" s="72">
        <v>27.4</v>
      </c>
      <c r="AH9" s="72">
        <v>30.6</v>
      </c>
      <c r="AI9" s="39">
        <v>3.2000000000000028</v>
      </c>
      <c r="AJ9" s="69">
        <v>2889</v>
      </c>
      <c r="AK9" s="71">
        <v>3241</v>
      </c>
      <c r="AL9" s="39">
        <v>112.18414676358601</v>
      </c>
      <c r="AM9" s="37">
        <v>352</v>
      </c>
      <c r="AN9" s="97">
        <v>89.4</v>
      </c>
      <c r="AO9" s="72">
        <v>91.4</v>
      </c>
      <c r="AP9" s="39">
        <v>2</v>
      </c>
      <c r="AQ9" s="40"/>
      <c r="AR9" s="40"/>
      <c r="AS9" s="39" t="e">
        <v>#DIV/0!</v>
      </c>
      <c r="AT9" s="40">
        <v>0</v>
      </c>
      <c r="AU9" s="71">
        <v>299</v>
      </c>
      <c r="AV9" s="71">
        <v>260</v>
      </c>
      <c r="AW9" s="39">
        <v>86.956521739130437</v>
      </c>
      <c r="AX9" s="40">
        <v>-39</v>
      </c>
      <c r="AY9" s="72">
        <v>97</v>
      </c>
      <c r="AZ9" s="72">
        <v>87.1</v>
      </c>
      <c r="BA9" s="39">
        <v>-9.9000000000000057</v>
      </c>
      <c r="BB9" s="69">
        <v>2637</v>
      </c>
      <c r="BC9" s="69">
        <v>2631</v>
      </c>
      <c r="BD9" s="39">
        <v>99.772468714448237</v>
      </c>
      <c r="BE9" s="37">
        <v>-6</v>
      </c>
      <c r="BF9" s="69">
        <v>2529</v>
      </c>
      <c r="BG9" s="69">
        <v>2328</v>
      </c>
      <c r="BH9" s="38">
        <v>92.052194543297745</v>
      </c>
      <c r="BI9" s="37">
        <v>-201</v>
      </c>
      <c r="BJ9" s="69">
        <v>22011</v>
      </c>
      <c r="BK9" s="69">
        <v>20419</v>
      </c>
      <c r="BL9" s="39">
        <v>92.767252737267725</v>
      </c>
      <c r="BM9" s="37">
        <v>-1592</v>
      </c>
      <c r="BN9" s="73">
        <v>1560</v>
      </c>
      <c r="BO9" s="69">
        <v>1786</v>
      </c>
      <c r="BP9" s="37">
        <v>226</v>
      </c>
      <c r="BQ9" s="69">
        <v>115</v>
      </c>
      <c r="BR9" s="69">
        <v>110</v>
      </c>
      <c r="BS9" s="41">
        <v>-5</v>
      </c>
      <c r="BT9" s="74">
        <v>138</v>
      </c>
      <c r="BU9" s="71">
        <v>130</v>
      </c>
      <c r="BV9" s="40">
        <v>-8</v>
      </c>
      <c r="BW9" s="74">
        <v>127</v>
      </c>
      <c r="BX9" s="71">
        <v>112</v>
      </c>
      <c r="BY9" s="40">
        <v>-15</v>
      </c>
      <c r="BZ9" s="72">
        <v>6</v>
      </c>
      <c r="CA9" s="72">
        <v>5.6</v>
      </c>
      <c r="CB9" s="39">
        <v>-0.40000000000000036</v>
      </c>
      <c r="CC9" s="75">
        <v>33</v>
      </c>
      <c r="CD9" s="75">
        <v>33</v>
      </c>
      <c r="CE9" s="42">
        <v>0</v>
      </c>
      <c r="CF9" s="43">
        <v>8267</v>
      </c>
      <c r="CG9" s="44">
        <v>7593</v>
      </c>
      <c r="CH9" s="45">
        <v>6868</v>
      </c>
      <c r="CI9" s="45">
        <v>7047</v>
      </c>
      <c r="CJ9" s="76">
        <v>4526</v>
      </c>
      <c r="CK9" s="76">
        <v>5526</v>
      </c>
      <c r="CL9" s="42">
        <v>122.1</v>
      </c>
      <c r="CM9" s="46">
        <v>1000</v>
      </c>
      <c r="CN9" s="77">
        <v>22559</v>
      </c>
      <c r="CO9" s="69">
        <v>27605</v>
      </c>
      <c r="CP9" s="39">
        <v>122.4</v>
      </c>
      <c r="CQ9" s="37">
        <v>5046</v>
      </c>
      <c r="CR9" s="77">
        <v>21584</v>
      </c>
      <c r="CS9" s="69">
        <v>26465</v>
      </c>
      <c r="CT9" s="39">
        <v>122.6</v>
      </c>
      <c r="CU9" s="37">
        <v>4881</v>
      </c>
      <c r="CV9" s="58">
        <v>7336</v>
      </c>
      <c r="CW9" s="49"/>
      <c r="CX9" s="38">
        <v>0</v>
      </c>
      <c r="CY9" s="37">
        <v>-7336</v>
      </c>
      <c r="CZ9" s="52">
        <v>34</v>
      </c>
      <c r="DA9" s="52">
        <v>0</v>
      </c>
      <c r="DB9" s="39">
        <v>-34</v>
      </c>
      <c r="DC9" s="69">
        <v>9906</v>
      </c>
      <c r="DD9" s="69">
        <v>8397</v>
      </c>
      <c r="DE9" s="39">
        <v>84.766807995154451</v>
      </c>
      <c r="DF9" s="37">
        <v>-1509</v>
      </c>
      <c r="DG9" s="69">
        <v>8368</v>
      </c>
      <c r="DH9" s="69">
        <v>7236</v>
      </c>
      <c r="DI9" s="39">
        <v>86.472275334608028</v>
      </c>
      <c r="DJ9" s="37">
        <v>-1132</v>
      </c>
      <c r="DK9" s="69">
        <v>2087</v>
      </c>
      <c r="DL9" s="69">
        <v>2824</v>
      </c>
      <c r="DM9" s="39">
        <v>135.30000000000001</v>
      </c>
      <c r="DN9" s="37">
        <v>737</v>
      </c>
      <c r="DO9" s="69">
        <v>2051.14</v>
      </c>
      <c r="DP9" s="69">
        <v>3796.69</v>
      </c>
      <c r="DQ9" s="37">
        <v>1745.5500000000002</v>
      </c>
      <c r="DR9" s="78">
        <v>5</v>
      </c>
      <c r="DS9" s="78">
        <v>3</v>
      </c>
      <c r="DT9" s="40">
        <v>-2</v>
      </c>
      <c r="DU9" s="60"/>
      <c r="DV9" s="47"/>
      <c r="DW9" s="47"/>
      <c r="DX9" s="47"/>
      <c r="DY9" s="47"/>
      <c r="DZ9" s="47"/>
    </row>
    <row r="10" spans="1:132" ht="20.25" customHeight="1" x14ac:dyDescent="0.25">
      <c r="A10" s="87" t="s">
        <v>50</v>
      </c>
      <c r="B10" s="80">
        <f>SUM(B11:B28)</f>
        <v>25041</v>
      </c>
      <c r="C10" s="80">
        <f>SUM(C11:C28)</f>
        <v>23037</v>
      </c>
      <c r="D10" s="81">
        <f t="shared" ref="D10:D28" si="0">C10/B10*100</f>
        <v>91.99712471546664</v>
      </c>
      <c r="E10" s="82">
        <f t="shared" ref="E10:E28" si="1">C10-B10</f>
        <v>-2004</v>
      </c>
      <c r="F10" s="80">
        <f>SUM(F11:F28)</f>
        <v>12379</v>
      </c>
      <c r="G10" s="80">
        <f>SUM(G11:G28)</f>
        <v>12255</v>
      </c>
      <c r="H10" s="81">
        <f t="shared" ref="H10:H28" si="2">G10/F10*100</f>
        <v>98.998303578641242</v>
      </c>
      <c r="I10" s="82">
        <f t="shared" ref="I10:I28" si="3">G10-F10</f>
        <v>-124</v>
      </c>
      <c r="J10" s="80">
        <f>SUM(J11:J28)</f>
        <v>14842</v>
      </c>
      <c r="K10" s="80">
        <f>SUM(K11:K28)</f>
        <v>17293</v>
      </c>
      <c r="L10" s="81">
        <f t="shared" ref="L10:L28" si="4">K10/J10*100</f>
        <v>116.51394690742487</v>
      </c>
      <c r="M10" s="82">
        <f t="shared" ref="M10:M28" si="5">K10-J10</f>
        <v>2451</v>
      </c>
      <c r="N10" s="80">
        <f>SUM(N11:N28)</f>
        <v>7974</v>
      </c>
      <c r="O10" s="80">
        <f>SUM(O11:O28)</f>
        <v>10246</v>
      </c>
      <c r="P10" s="81">
        <f t="shared" ref="P10:P28" si="6">O10/N10*100</f>
        <v>128.49260095309756</v>
      </c>
      <c r="Q10" s="82">
        <f t="shared" ref="Q10:Q28" si="7">O10-N10</f>
        <v>2272</v>
      </c>
      <c r="R10" s="81">
        <f t="shared" ref="R10:R28" si="8">ROUND(N10/J10*100,1)</f>
        <v>53.7</v>
      </c>
      <c r="S10" s="81">
        <f t="shared" ref="S10:S28" si="9">ROUND(O10/K10*100,1)</f>
        <v>59.2</v>
      </c>
      <c r="T10" s="81">
        <f t="shared" ref="T10:T28" si="10">S10-R10</f>
        <v>5.5</v>
      </c>
      <c r="U10" s="80">
        <f>SUM(U11:U28)</f>
        <v>6498</v>
      </c>
      <c r="V10" s="80">
        <f>SUM(V11:V28)</f>
        <v>6621</v>
      </c>
      <c r="W10" s="83">
        <f t="shared" ref="W10:W28" si="11">V10/U10*100</f>
        <v>101.89289012003692</v>
      </c>
      <c r="X10" s="82">
        <f t="shared" ref="X10:X28" si="12">V10-U10</f>
        <v>123</v>
      </c>
      <c r="Y10" s="80">
        <f>SUM(Y11:Y28)</f>
        <v>102</v>
      </c>
      <c r="Z10" s="80">
        <f>SUM(Z11:Z28)</f>
        <v>13</v>
      </c>
      <c r="AA10" s="83">
        <f t="shared" ref="AA10:AA28" si="13">Z10/Y10*100</f>
        <v>12.745098039215685</v>
      </c>
      <c r="AB10" s="36">
        <f t="shared" ref="AB10:AB28" si="14">Z10-Y10</f>
        <v>-89</v>
      </c>
      <c r="AC10" s="80">
        <f>SUM(AC11:AC28)</f>
        <v>310</v>
      </c>
      <c r="AD10" s="80">
        <f>SUM(AD11:AD28)</f>
        <v>347</v>
      </c>
      <c r="AE10" s="83">
        <f t="shared" ref="AE10:AE28" si="15">AD10/AC10*100</f>
        <v>111.93548387096774</v>
      </c>
      <c r="AF10" s="36">
        <f t="shared" ref="AF10:AF28" si="16">AD10-AC10</f>
        <v>37</v>
      </c>
      <c r="AG10" s="83">
        <f>ROUND(CH10/B10*100,1)</f>
        <v>27.4</v>
      </c>
      <c r="AH10" s="83">
        <f t="shared" ref="AH10" si="17">ROUND(CI10/C10*100,1)</f>
        <v>30.6</v>
      </c>
      <c r="AI10" s="83">
        <f t="shared" ref="AI10:AI28" si="18">AH10-AG10</f>
        <v>3.2000000000000028</v>
      </c>
      <c r="AJ10" s="80">
        <f>SUM(AJ11:AJ28)</f>
        <v>2889</v>
      </c>
      <c r="AK10" s="80">
        <f>SUM(AK11:AK28)</f>
        <v>3241</v>
      </c>
      <c r="AL10" s="83">
        <f t="shared" ref="AL10:AL28" si="19">AK10/AJ10*100</f>
        <v>112.18414676358601</v>
      </c>
      <c r="AM10" s="82">
        <f t="shared" ref="AM10:AM28" si="20">AK10-AJ10</f>
        <v>352</v>
      </c>
      <c r="AN10" s="88">
        <v>89.4</v>
      </c>
      <c r="AO10" s="83">
        <v>91.4</v>
      </c>
      <c r="AP10" s="83">
        <f t="shared" ref="AP10:AP28" si="21">AO10-AN10</f>
        <v>2</v>
      </c>
      <c r="AQ10" s="36"/>
      <c r="AR10" s="36"/>
      <c r="AS10" s="83" t="e">
        <f t="shared" ref="AS10:AS28" si="22">AR10/AQ10*100</f>
        <v>#DIV/0!</v>
      </c>
      <c r="AT10" s="36">
        <f t="shared" ref="AT10:AT18" si="23">AR10-AQ10</f>
        <v>0</v>
      </c>
      <c r="AU10" s="80">
        <f>SUM(AU11:AU28)</f>
        <v>299</v>
      </c>
      <c r="AV10" s="80">
        <v>260</v>
      </c>
      <c r="AW10" s="83">
        <f t="shared" ref="AW10:AW27" si="24">AV10/AU10*100</f>
        <v>86.956521739130437</v>
      </c>
      <c r="AX10" s="36">
        <f t="shared" ref="AX10:AX28" si="25">AV10-AU10</f>
        <v>-39</v>
      </c>
      <c r="AY10" s="83">
        <v>97</v>
      </c>
      <c r="AZ10" s="83">
        <v>87.1</v>
      </c>
      <c r="BA10" s="83">
        <f t="shared" ref="BA10:BA27" si="26">AZ10-AY10</f>
        <v>-9.9000000000000057</v>
      </c>
      <c r="BB10" s="80">
        <f>SUM(BB11:BB28)</f>
        <v>2637</v>
      </c>
      <c r="BC10" s="80">
        <f>SUM(BC11:BC28)</f>
        <v>2631</v>
      </c>
      <c r="BD10" s="83">
        <f t="shared" ref="BD10:BD28" si="27">BC10/BB10*100</f>
        <v>99.772468714448237</v>
      </c>
      <c r="BE10" s="82">
        <f t="shared" ref="BE10:BE28" si="28">BC10-BB10</f>
        <v>-6</v>
      </c>
      <c r="BF10" s="80">
        <f>SUM(BF11:BF28)</f>
        <v>2529</v>
      </c>
      <c r="BG10" s="80">
        <f>SUM(BG11:BG28)</f>
        <v>2328</v>
      </c>
      <c r="BH10" s="81">
        <f t="shared" ref="BH10:BH28" si="29">BG10/BF10*100</f>
        <v>92.052194543297745</v>
      </c>
      <c r="BI10" s="82">
        <f t="shared" ref="BI10:BI28" si="30">BG10-BF10</f>
        <v>-201</v>
      </c>
      <c r="BJ10" s="80">
        <f>SUM(BJ11:BJ28)</f>
        <v>22011</v>
      </c>
      <c r="BK10" s="80">
        <f>SUM(BK11:BK28)</f>
        <v>20419</v>
      </c>
      <c r="BL10" s="83">
        <f t="shared" ref="BL10:BL28" si="31">BK10/BJ10*100</f>
        <v>92.767252737267725</v>
      </c>
      <c r="BM10" s="82">
        <f t="shared" ref="BM10:BM28" si="32">BK10-BJ10</f>
        <v>-1592</v>
      </c>
      <c r="BN10" s="89">
        <v>1559.64</v>
      </c>
      <c r="BO10" s="90">
        <v>1785.94</v>
      </c>
      <c r="BP10" s="82">
        <f t="shared" ref="BP10:BP28" si="33">BO10-BN10</f>
        <v>226.29999999999995</v>
      </c>
      <c r="BQ10" s="82">
        <v>115</v>
      </c>
      <c r="BR10" s="82">
        <v>110</v>
      </c>
      <c r="BS10" s="84">
        <f t="shared" ref="BS10:BS28" si="34">BR10-BQ10</f>
        <v>-5</v>
      </c>
      <c r="BT10" s="91">
        <v>138</v>
      </c>
      <c r="BU10" s="36">
        <v>130</v>
      </c>
      <c r="BV10" s="36">
        <f t="shared" ref="BV10:BV28" si="35">BU10-BT10</f>
        <v>-8</v>
      </c>
      <c r="BW10" s="91">
        <v>127</v>
      </c>
      <c r="BX10" s="36">
        <v>112</v>
      </c>
      <c r="BY10" s="36">
        <f t="shared" ref="BY10:BY28" si="36">BX10-BW10</f>
        <v>-15</v>
      </c>
      <c r="BZ10" s="83">
        <v>6</v>
      </c>
      <c r="CA10" s="83">
        <v>5.6</v>
      </c>
      <c r="CB10" s="83">
        <f t="shared" ref="CB10:CB28" si="37">CA10-BZ10</f>
        <v>-0.40000000000000036</v>
      </c>
      <c r="CC10" s="85">
        <v>33</v>
      </c>
      <c r="CD10" s="85">
        <v>33</v>
      </c>
      <c r="CE10" s="85">
        <f t="shared" ref="CE10:CE28" si="38">CD10-CC10</f>
        <v>0</v>
      </c>
      <c r="CF10" s="92">
        <f t="shared" ref="CF10:CG28" si="39">B10-CH10-DC10</f>
        <v>8267</v>
      </c>
      <c r="CG10" s="93">
        <f t="shared" si="39"/>
        <v>7593</v>
      </c>
      <c r="CH10" s="80">
        <f>SUM(CH11:CH28)</f>
        <v>6868</v>
      </c>
      <c r="CI10" s="80">
        <f>SUM(CI11:CI28)</f>
        <v>7047</v>
      </c>
      <c r="CJ10" s="80">
        <f>SUM(CJ11:CJ28)</f>
        <v>4526</v>
      </c>
      <c r="CK10" s="80">
        <f>SUM(CK11:CK28)</f>
        <v>5526</v>
      </c>
      <c r="CL10" s="85">
        <f t="shared" ref="CL10:CL28" si="40">ROUND(CK10/CJ10*100,1)</f>
        <v>122.1</v>
      </c>
      <c r="CM10" s="86">
        <f t="shared" ref="CM10:CM28" si="41">CK10-CJ10</f>
        <v>1000</v>
      </c>
      <c r="CN10" s="80">
        <f>SUM(CN11:CN28)</f>
        <v>22559</v>
      </c>
      <c r="CO10" s="80">
        <f>SUM(CO11:CO28)</f>
        <v>27605</v>
      </c>
      <c r="CP10" s="83">
        <f t="shared" ref="CP10:CP28" si="42">ROUND(CO10/CN10*100,1)</f>
        <v>122.4</v>
      </c>
      <c r="CQ10" s="82">
        <f t="shared" ref="CQ10:CQ28" si="43">CO10-CN10</f>
        <v>5046</v>
      </c>
      <c r="CR10" s="80">
        <f>SUM(CR11:CR28)</f>
        <v>21584</v>
      </c>
      <c r="CS10" s="80">
        <f>SUM(CS11:CS28)</f>
        <v>26465</v>
      </c>
      <c r="CT10" s="83">
        <f t="shared" ref="CT10:CT28" si="44">ROUND(CS10/CR10*100,1)</f>
        <v>122.6</v>
      </c>
      <c r="CU10" s="82">
        <f t="shared" ref="CU10:CU28" si="45">CS10-CR10</f>
        <v>4881</v>
      </c>
      <c r="CV10" s="80">
        <v>6955</v>
      </c>
      <c r="CW10" s="82"/>
      <c r="CX10" s="81">
        <f t="shared" ref="CX10:CX28" si="46">ROUND(CW10/CV10*100,1)</f>
        <v>0</v>
      </c>
      <c r="CY10" s="82">
        <f t="shared" ref="CY10:CY28" si="47">CW10-CV10</f>
        <v>-6955</v>
      </c>
      <c r="CZ10" s="83">
        <f t="shared" ref="CZ10:DA23" si="48">ROUND(CV10/CR10*100,1)</f>
        <v>32.200000000000003</v>
      </c>
      <c r="DA10" s="83">
        <f>ROUND(CW10/CS10*100,1)</f>
        <v>0</v>
      </c>
      <c r="DB10" s="83">
        <f t="shared" ref="DB10:DB28" si="49">DA10-CZ10</f>
        <v>-32.200000000000003</v>
      </c>
      <c r="DC10" s="80">
        <f>SUM(DC11:DC28)</f>
        <v>9906</v>
      </c>
      <c r="DD10" s="80">
        <f>SUM(DD11:DD28)</f>
        <v>8397</v>
      </c>
      <c r="DE10" s="83">
        <f t="shared" ref="DE10:DE28" si="50">DD10/DC10*100</f>
        <v>84.766807995154451</v>
      </c>
      <c r="DF10" s="82">
        <f t="shared" ref="DF10:DF28" si="51">DD10-DC10</f>
        <v>-1509</v>
      </c>
      <c r="DG10" s="80">
        <f>SUM(DG11:DG28)</f>
        <v>8368</v>
      </c>
      <c r="DH10" s="80">
        <f>SUM(DH11:DH28)</f>
        <v>7236</v>
      </c>
      <c r="DI10" s="83">
        <f t="shared" ref="DI10:DI28" si="52">DH10/DG10*100</f>
        <v>86.472275334608028</v>
      </c>
      <c r="DJ10" s="82">
        <f t="shared" ref="DJ10:DJ28" si="53">DH10-DG10</f>
        <v>-1132</v>
      </c>
      <c r="DK10" s="80">
        <f>SUM(DK11:DK28)</f>
        <v>2087</v>
      </c>
      <c r="DL10" s="80">
        <f>SUM(DL11:DL28)</f>
        <v>2824</v>
      </c>
      <c r="DM10" s="83">
        <f t="shared" ref="DM10:DM28" si="54">ROUND(DL10/DK10*100,1)</f>
        <v>135.30000000000001</v>
      </c>
      <c r="DN10" s="82">
        <f t="shared" ref="DN10:DN28" si="55">DL10-DK10</f>
        <v>737</v>
      </c>
      <c r="DO10" s="82">
        <v>2051.14</v>
      </c>
      <c r="DP10" s="82">
        <v>3796.23</v>
      </c>
      <c r="DQ10" s="82">
        <f>DP10-DO10</f>
        <v>1745.0900000000001</v>
      </c>
      <c r="DR10" s="94">
        <f t="shared" ref="DR10:DR24" si="56">ROUND(DC10/DK10,0)</f>
        <v>5</v>
      </c>
      <c r="DS10" s="94">
        <f t="shared" ref="DS10:DS24" si="57">ROUND(DD10/DL10,0)</f>
        <v>3</v>
      </c>
      <c r="DT10" s="36">
        <f t="shared" ref="DT10:DT28" si="58">DS10-DR10</f>
        <v>-2</v>
      </c>
      <c r="DU10" s="60"/>
      <c r="DV10" s="47"/>
      <c r="DW10" s="47"/>
      <c r="DX10" s="47"/>
      <c r="DY10" s="47"/>
      <c r="DZ10" s="47"/>
    </row>
    <row r="11" spans="1:132" ht="20.25" customHeight="1" x14ac:dyDescent="0.25">
      <c r="A11" s="48" t="s">
        <v>51</v>
      </c>
      <c r="B11" s="49">
        <v>1368</v>
      </c>
      <c r="C11" s="50">
        <v>1338</v>
      </c>
      <c r="D11" s="95">
        <f t="shared" si="0"/>
        <v>97.807017543859658</v>
      </c>
      <c r="E11" s="49">
        <f t="shared" si="1"/>
        <v>-30</v>
      </c>
      <c r="F11" s="49">
        <v>726</v>
      </c>
      <c r="G11" s="69">
        <v>721</v>
      </c>
      <c r="H11" s="95">
        <f t="shared" si="2"/>
        <v>99.311294765840216</v>
      </c>
      <c r="I11" s="49">
        <f t="shared" si="3"/>
        <v>-5</v>
      </c>
      <c r="J11" s="49">
        <v>576</v>
      </c>
      <c r="K11" s="49">
        <v>640</v>
      </c>
      <c r="L11" s="95">
        <f t="shared" si="4"/>
        <v>111.11111111111111</v>
      </c>
      <c r="M11" s="49">
        <f t="shared" si="5"/>
        <v>64</v>
      </c>
      <c r="N11" s="49">
        <v>264</v>
      </c>
      <c r="O11" s="49">
        <v>323</v>
      </c>
      <c r="P11" s="95">
        <f t="shared" si="6"/>
        <v>122.34848484848484</v>
      </c>
      <c r="Q11" s="49">
        <f t="shared" si="7"/>
        <v>59</v>
      </c>
      <c r="R11" s="95">
        <f t="shared" si="8"/>
        <v>45.8</v>
      </c>
      <c r="S11" s="95">
        <f t="shared" si="9"/>
        <v>50.5</v>
      </c>
      <c r="T11" s="95">
        <f t="shared" si="10"/>
        <v>4.7000000000000028</v>
      </c>
      <c r="U11" s="49">
        <v>272</v>
      </c>
      <c r="V11" s="49">
        <v>273</v>
      </c>
      <c r="W11" s="52">
        <f t="shared" si="11"/>
        <v>100.36764705882352</v>
      </c>
      <c r="X11" s="49">
        <f t="shared" si="12"/>
        <v>1</v>
      </c>
      <c r="Y11" s="49">
        <v>9</v>
      </c>
      <c r="Z11" s="49">
        <v>1</v>
      </c>
      <c r="AA11" s="52">
        <f t="shared" si="13"/>
        <v>11.111111111111111</v>
      </c>
      <c r="AB11" s="51">
        <f t="shared" si="14"/>
        <v>-8</v>
      </c>
      <c r="AC11" s="51">
        <v>8</v>
      </c>
      <c r="AD11" s="49">
        <v>16</v>
      </c>
      <c r="AE11" s="52">
        <f t="shared" si="15"/>
        <v>200</v>
      </c>
      <c r="AF11" s="51">
        <f t="shared" si="16"/>
        <v>8</v>
      </c>
      <c r="AG11" s="52">
        <f t="shared" ref="AG11:AG28" si="59">ROUND(CH11/B11*100,1)</f>
        <v>22.8</v>
      </c>
      <c r="AH11" s="52">
        <f t="shared" ref="AH11:AH28" si="60">ROUND(CI11/C11*100,1)</f>
        <v>23.7</v>
      </c>
      <c r="AI11" s="52">
        <f t="shared" si="18"/>
        <v>0.89999999999999858</v>
      </c>
      <c r="AJ11" s="49">
        <v>143</v>
      </c>
      <c r="AK11" s="51">
        <v>112</v>
      </c>
      <c r="AL11" s="52">
        <f t="shared" si="19"/>
        <v>78.32167832167832</v>
      </c>
      <c r="AM11" s="49">
        <f t="shared" si="20"/>
        <v>-31</v>
      </c>
      <c r="AN11" s="53">
        <v>89.4</v>
      </c>
      <c r="AO11" s="52">
        <v>96</v>
      </c>
      <c r="AP11" s="52">
        <f t="shared" si="21"/>
        <v>6.5999999999999943</v>
      </c>
      <c r="AQ11" s="51"/>
      <c r="AR11" s="51"/>
      <c r="AS11" s="52" t="e">
        <f t="shared" si="22"/>
        <v>#DIV/0!</v>
      </c>
      <c r="AT11" s="51">
        <f t="shared" si="23"/>
        <v>0</v>
      </c>
      <c r="AU11" s="51">
        <v>0</v>
      </c>
      <c r="AV11" s="52" t="s">
        <v>68</v>
      </c>
      <c r="AW11" s="52">
        <v>0</v>
      </c>
      <c r="AX11" s="51">
        <f t="shared" si="25"/>
        <v>1</v>
      </c>
      <c r="AY11" s="52">
        <v>0</v>
      </c>
      <c r="AZ11" s="52">
        <v>100</v>
      </c>
      <c r="BA11" s="52">
        <f t="shared" si="26"/>
        <v>100</v>
      </c>
      <c r="BB11" s="49">
        <v>100</v>
      </c>
      <c r="BC11" s="49">
        <v>244</v>
      </c>
      <c r="BD11" s="52">
        <f t="shared" si="27"/>
        <v>244</v>
      </c>
      <c r="BE11" s="49">
        <f t="shared" si="28"/>
        <v>144</v>
      </c>
      <c r="BF11" s="49">
        <v>100</v>
      </c>
      <c r="BG11" s="49">
        <v>244</v>
      </c>
      <c r="BH11" s="95">
        <f t="shared" si="29"/>
        <v>244</v>
      </c>
      <c r="BI11" s="49">
        <f t="shared" si="30"/>
        <v>144</v>
      </c>
      <c r="BJ11" s="49">
        <v>1115</v>
      </c>
      <c r="BK11" s="49">
        <v>1098</v>
      </c>
      <c r="BL11" s="52">
        <f t="shared" si="31"/>
        <v>98.47533632286995</v>
      </c>
      <c r="BM11" s="49">
        <f t="shared" si="32"/>
        <v>-17</v>
      </c>
      <c r="BN11" s="54">
        <v>1313.7697516930023</v>
      </c>
      <c r="BO11" s="49">
        <v>1624.113475177305</v>
      </c>
      <c r="BP11" s="49">
        <f t="shared" si="33"/>
        <v>310.3437234843027</v>
      </c>
      <c r="BQ11" s="49">
        <v>114</v>
      </c>
      <c r="BR11" s="49">
        <v>112</v>
      </c>
      <c r="BS11" s="96">
        <f t="shared" si="34"/>
        <v>-2</v>
      </c>
      <c r="BT11" s="55">
        <v>144</v>
      </c>
      <c r="BU11" s="51">
        <v>149</v>
      </c>
      <c r="BV11" s="51">
        <f t="shared" si="35"/>
        <v>5</v>
      </c>
      <c r="BW11" s="55">
        <v>131</v>
      </c>
      <c r="BX11" s="51">
        <v>131</v>
      </c>
      <c r="BY11" s="51">
        <f t="shared" si="36"/>
        <v>0</v>
      </c>
      <c r="BZ11" s="52">
        <v>10.4</v>
      </c>
      <c r="CA11" s="52">
        <v>6.8</v>
      </c>
      <c r="CB11" s="52">
        <f t="shared" si="37"/>
        <v>-3.6000000000000005</v>
      </c>
      <c r="CC11" s="56">
        <v>33.9</v>
      </c>
      <c r="CD11" s="56">
        <v>33.5</v>
      </c>
      <c r="CE11" s="56">
        <f t="shared" si="38"/>
        <v>-0.39999999999999858</v>
      </c>
      <c r="CF11" s="43">
        <f t="shared" si="39"/>
        <v>464</v>
      </c>
      <c r="CG11" s="44">
        <f t="shared" si="39"/>
        <v>449</v>
      </c>
      <c r="CH11" s="45">
        <v>312</v>
      </c>
      <c r="CI11" s="45">
        <v>317</v>
      </c>
      <c r="CJ11" s="57">
        <v>189</v>
      </c>
      <c r="CK11" s="57">
        <v>198</v>
      </c>
      <c r="CL11" s="56">
        <f t="shared" si="40"/>
        <v>104.8</v>
      </c>
      <c r="CM11" s="57">
        <f t="shared" si="41"/>
        <v>9</v>
      </c>
      <c r="CN11" s="58">
        <v>664</v>
      </c>
      <c r="CO11" s="49">
        <v>769</v>
      </c>
      <c r="CP11" s="52">
        <f t="shared" si="42"/>
        <v>115.8</v>
      </c>
      <c r="CQ11" s="49">
        <f t="shared" si="43"/>
        <v>105</v>
      </c>
      <c r="CR11" s="58">
        <v>617</v>
      </c>
      <c r="CS11" s="49">
        <v>722</v>
      </c>
      <c r="CT11" s="52">
        <f t="shared" si="44"/>
        <v>117</v>
      </c>
      <c r="CU11" s="49">
        <f t="shared" si="45"/>
        <v>105</v>
      </c>
      <c r="CV11" s="58">
        <v>18787</v>
      </c>
      <c r="CW11" s="49"/>
      <c r="CX11" s="95">
        <f t="shared" si="46"/>
        <v>0</v>
      </c>
      <c r="CY11" s="49">
        <f t="shared" si="47"/>
        <v>-18787</v>
      </c>
      <c r="CZ11" s="52">
        <f t="shared" si="48"/>
        <v>3044.9</v>
      </c>
      <c r="DA11" s="52">
        <f t="shared" si="48"/>
        <v>0</v>
      </c>
      <c r="DB11" s="52">
        <f>DA11-CZ11</f>
        <v>-3044.9</v>
      </c>
      <c r="DC11" s="49">
        <v>592</v>
      </c>
      <c r="DD11" s="49">
        <v>572</v>
      </c>
      <c r="DE11" s="52">
        <f t="shared" si="50"/>
        <v>96.621621621621628</v>
      </c>
      <c r="DF11" s="49">
        <f t="shared" si="51"/>
        <v>-20</v>
      </c>
      <c r="DG11" s="49">
        <v>456</v>
      </c>
      <c r="DH11" s="49">
        <v>458</v>
      </c>
      <c r="DI11" s="52">
        <f t="shared" si="52"/>
        <v>100.43859649122805</v>
      </c>
      <c r="DJ11" s="49">
        <f t="shared" si="53"/>
        <v>2</v>
      </c>
      <c r="DK11" s="49">
        <v>100</v>
      </c>
      <c r="DL11" s="49">
        <v>123</v>
      </c>
      <c r="DM11" s="52">
        <f t="shared" si="54"/>
        <v>123</v>
      </c>
      <c r="DN11" s="49">
        <f t="shared" si="55"/>
        <v>23</v>
      </c>
      <c r="DO11" s="49">
        <v>1934.45</v>
      </c>
      <c r="DP11" s="49">
        <v>3473.76</v>
      </c>
      <c r="DQ11" s="49">
        <f t="shared" ref="DQ11:DQ28" si="61">DP11-DO11</f>
        <v>1539.3100000000002</v>
      </c>
      <c r="DR11" s="59">
        <f t="shared" si="56"/>
        <v>6</v>
      </c>
      <c r="DS11" s="59">
        <f t="shared" si="57"/>
        <v>5</v>
      </c>
      <c r="DT11" s="51">
        <f t="shared" si="58"/>
        <v>-1</v>
      </c>
      <c r="DU11" s="60"/>
      <c r="DV11" s="47"/>
      <c r="DW11" s="47"/>
      <c r="DX11" s="47"/>
      <c r="DY11" s="47"/>
      <c r="DZ11" s="47"/>
    </row>
    <row r="12" spans="1:132" ht="20.25" customHeight="1" x14ac:dyDescent="0.25">
      <c r="A12" s="48" t="s">
        <v>52</v>
      </c>
      <c r="B12" s="49">
        <v>1557</v>
      </c>
      <c r="C12" s="50">
        <v>1531</v>
      </c>
      <c r="D12" s="95">
        <f t="shared" si="0"/>
        <v>98.330122029544</v>
      </c>
      <c r="E12" s="49">
        <f t="shared" si="1"/>
        <v>-26</v>
      </c>
      <c r="F12" s="49">
        <v>746</v>
      </c>
      <c r="G12" s="69">
        <v>746</v>
      </c>
      <c r="H12" s="95">
        <f t="shared" si="2"/>
        <v>100</v>
      </c>
      <c r="I12" s="49">
        <f t="shared" si="3"/>
        <v>0</v>
      </c>
      <c r="J12" s="49">
        <v>951</v>
      </c>
      <c r="K12" s="49">
        <v>1143</v>
      </c>
      <c r="L12" s="95">
        <f t="shared" si="4"/>
        <v>120.18927444794953</v>
      </c>
      <c r="M12" s="49">
        <f t="shared" si="5"/>
        <v>192</v>
      </c>
      <c r="N12" s="49">
        <v>603</v>
      </c>
      <c r="O12" s="49">
        <v>728</v>
      </c>
      <c r="P12" s="95">
        <f t="shared" si="6"/>
        <v>120.72968490878939</v>
      </c>
      <c r="Q12" s="49">
        <f t="shared" si="7"/>
        <v>125</v>
      </c>
      <c r="R12" s="95">
        <f t="shared" si="8"/>
        <v>63.4</v>
      </c>
      <c r="S12" s="95">
        <f t="shared" si="9"/>
        <v>63.7</v>
      </c>
      <c r="T12" s="95">
        <f t="shared" si="10"/>
        <v>0.30000000000000426</v>
      </c>
      <c r="U12" s="49">
        <v>338</v>
      </c>
      <c r="V12" s="49">
        <v>392</v>
      </c>
      <c r="W12" s="52">
        <f t="shared" si="11"/>
        <v>115.97633136094674</v>
      </c>
      <c r="X12" s="49">
        <f t="shared" si="12"/>
        <v>54</v>
      </c>
      <c r="Y12" s="49">
        <v>7</v>
      </c>
      <c r="Z12" s="49">
        <v>0</v>
      </c>
      <c r="AA12" s="52">
        <f t="shared" si="13"/>
        <v>0</v>
      </c>
      <c r="AB12" s="51">
        <f t="shared" si="14"/>
        <v>-7</v>
      </c>
      <c r="AC12" s="51">
        <v>4</v>
      </c>
      <c r="AD12" s="49">
        <v>6</v>
      </c>
      <c r="AE12" s="52">
        <f t="shared" si="15"/>
        <v>150</v>
      </c>
      <c r="AF12" s="51">
        <f t="shared" si="16"/>
        <v>2</v>
      </c>
      <c r="AG12" s="52">
        <f t="shared" si="59"/>
        <v>22.4</v>
      </c>
      <c r="AH12" s="52">
        <f t="shared" si="60"/>
        <v>27.1</v>
      </c>
      <c r="AI12" s="52">
        <f t="shared" si="18"/>
        <v>4.7000000000000028</v>
      </c>
      <c r="AJ12" s="49">
        <v>171</v>
      </c>
      <c r="AK12" s="51">
        <v>209</v>
      </c>
      <c r="AL12" s="52">
        <f t="shared" si="19"/>
        <v>122.22222222222223</v>
      </c>
      <c r="AM12" s="49">
        <f t="shared" si="20"/>
        <v>38</v>
      </c>
      <c r="AN12" s="53">
        <v>92.9</v>
      </c>
      <c r="AO12" s="52">
        <v>95.9</v>
      </c>
      <c r="AP12" s="52">
        <f t="shared" si="21"/>
        <v>3</v>
      </c>
      <c r="AQ12" s="51"/>
      <c r="AR12" s="51"/>
      <c r="AS12" s="52" t="e">
        <f t="shared" si="22"/>
        <v>#DIV/0!</v>
      </c>
      <c r="AT12" s="51">
        <f t="shared" si="23"/>
        <v>0</v>
      </c>
      <c r="AU12" s="51">
        <v>25</v>
      </c>
      <c r="AV12" s="52" t="s">
        <v>69</v>
      </c>
      <c r="AW12" s="52">
        <f t="shared" si="24"/>
        <v>132</v>
      </c>
      <c r="AX12" s="51">
        <f t="shared" si="25"/>
        <v>8</v>
      </c>
      <c r="AY12" s="52">
        <v>87</v>
      </c>
      <c r="AZ12" s="52">
        <v>100</v>
      </c>
      <c r="BA12" s="52">
        <f t="shared" si="26"/>
        <v>13</v>
      </c>
      <c r="BB12" s="49">
        <v>250</v>
      </c>
      <c r="BC12" s="49">
        <v>180</v>
      </c>
      <c r="BD12" s="52">
        <f t="shared" si="27"/>
        <v>72</v>
      </c>
      <c r="BE12" s="49">
        <f t="shared" si="28"/>
        <v>-70</v>
      </c>
      <c r="BF12" s="49">
        <v>235</v>
      </c>
      <c r="BG12" s="69">
        <v>170</v>
      </c>
      <c r="BH12" s="95">
        <f t="shared" si="29"/>
        <v>72.340425531914903</v>
      </c>
      <c r="BI12" s="49">
        <f t="shared" si="30"/>
        <v>-65</v>
      </c>
      <c r="BJ12" s="49">
        <v>1480</v>
      </c>
      <c r="BK12" s="49">
        <v>1441</v>
      </c>
      <c r="BL12" s="52">
        <f t="shared" si="31"/>
        <v>97.36486486486487</v>
      </c>
      <c r="BM12" s="49">
        <f t="shared" si="32"/>
        <v>-39</v>
      </c>
      <c r="BN12" s="54">
        <v>1595.3878406708595</v>
      </c>
      <c r="BO12" s="49">
        <v>1578.4761904761904</v>
      </c>
      <c r="BP12" s="49">
        <f t="shared" si="33"/>
        <v>-16.911650194669164</v>
      </c>
      <c r="BQ12" s="49">
        <v>122</v>
      </c>
      <c r="BR12" s="49">
        <v>119</v>
      </c>
      <c r="BS12" s="96">
        <f t="shared" si="34"/>
        <v>-3</v>
      </c>
      <c r="BT12" s="55">
        <v>162</v>
      </c>
      <c r="BU12" s="51">
        <v>159</v>
      </c>
      <c r="BV12" s="51">
        <f t="shared" si="35"/>
        <v>-3</v>
      </c>
      <c r="BW12" s="55">
        <v>146</v>
      </c>
      <c r="BX12" s="51">
        <v>134</v>
      </c>
      <c r="BY12" s="51">
        <f t="shared" si="36"/>
        <v>-12</v>
      </c>
      <c r="BZ12" s="52">
        <v>7.9</v>
      </c>
      <c r="CA12" s="52">
        <v>8.6999999999999993</v>
      </c>
      <c r="CB12" s="52">
        <f t="shared" si="37"/>
        <v>0.79999999999999893</v>
      </c>
      <c r="CC12" s="56">
        <v>34.1</v>
      </c>
      <c r="CD12" s="56">
        <v>34.5</v>
      </c>
      <c r="CE12" s="56">
        <f t="shared" si="38"/>
        <v>0.39999999999999858</v>
      </c>
      <c r="CF12" s="43">
        <f t="shared" si="39"/>
        <v>531</v>
      </c>
      <c r="CG12" s="44">
        <f t="shared" si="39"/>
        <v>529</v>
      </c>
      <c r="CH12" s="45">
        <v>348</v>
      </c>
      <c r="CI12" s="45">
        <v>415</v>
      </c>
      <c r="CJ12" s="57">
        <v>240</v>
      </c>
      <c r="CK12" s="57">
        <v>283</v>
      </c>
      <c r="CL12" s="56">
        <f t="shared" si="40"/>
        <v>117.9</v>
      </c>
      <c r="CM12" s="57">
        <f t="shared" si="41"/>
        <v>43</v>
      </c>
      <c r="CN12" s="58">
        <v>1020</v>
      </c>
      <c r="CO12" s="49">
        <v>1236</v>
      </c>
      <c r="CP12" s="52">
        <f t="shared" si="42"/>
        <v>121.2</v>
      </c>
      <c r="CQ12" s="49">
        <f t="shared" si="43"/>
        <v>216</v>
      </c>
      <c r="CR12" s="58">
        <v>981</v>
      </c>
      <c r="CS12" s="49">
        <v>1206</v>
      </c>
      <c r="CT12" s="52">
        <f t="shared" si="44"/>
        <v>122.9</v>
      </c>
      <c r="CU12" s="49">
        <f t="shared" si="45"/>
        <v>225</v>
      </c>
      <c r="CV12" s="58">
        <v>7370</v>
      </c>
      <c r="CW12" s="49"/>
      <c r="CX12" s="95">
        <f t="shared" si="46"/>
        <v>0</v>
      </c>
      <c r="CY12" s="49">
        <f t="shared" si="47"/>
        <v>-7370</v>
      </c>
      <c r="CZ12" s="52">
        <f t="shared" si="48"/>
        <v>751.3</v>
      </c>
      <c r="DA12" s="52">
        <f t="shared" si="48"/>
        <v>0</v>
      </c>
      <c r="DB12" s="52">
        <f t="shared" si="49"/>
        <v>-751.3</v>
      </c>
      <c r="DC12" s="49">
        <v>678</v>
      </c>
      <c r="DD12" s="49">
        <v>587</v>
      </c>
      <c r="DE12" s="52">
        <f t="shared" si="50"/>
        <v>86.578171091445427</v>
      </c>
      <c r="DF12" s="49">
        <f t="shared" si="51"/>
        <v>-91</v>
      </c>
      <c r="DG12" s="49">
        <v>616</v>
      </c>
      <c r="DH12" s="49">
        <v>534</v>
      </c>
      <c r="DI12" s="52">
        <f t="shared" si="52"/>
        <v>86.688311688311686</v>
      </c>
      <c r="DJ12" s="49">
        <f t="shared" si="53"/>
        <v>-82</v>
      </c>
      <c r="DK12" s="49">
        <v>93</v>
      </c>
      <c r="DL12" s="49">
        <v>146</v>
      </c>
      <c r="DM12" s="52">
        <f t="shared" si="54"/>
        <v>157</v>
      </c>
      <c r="DN12" s="49">
        <f t="shared" si="55"/>
        <v>53</v>
      </c>
      <c r="DO12" s="49">
        <v>1854.95</v>
      </c>
      <c r="DP12" s="49">
        <v>3183.1</v>
      </c>
      <c r="DQ12" s="49">
        <f t="shared" si="61"/>
        <v>1328.1499999999999</v>
      </c>
      <c r="DR12" s="59">
        <f t="shared" si="56"/>
        <v>7</v>
      </c>
      <c r="DS12" s="59">
        <f t="shared" si="57"/>
        <v>4</v>
      </c>
      <c r="DT12" s="51">
        <f t="shared" si="58"/>
        <v>-3</v>
      </c>
      <c r="DU12" s="60"/>
      <c r="DV12" s="47"/>
      <c r="DW12" s="47"/>
      <c r="DX12" s="47"/>
      <c r="DY12" s="47"/>
      <c r="DZ12" s="47"/>
    </row>
    <row r="13" spans="1:132" s="16" customFormat="1" ht="20.25" customHeight="1" x14ac:dyDescent="0.25">
      <c r="A13" s="48" t="s">
        <v>53</v>
      </c>
      <c r="B13" s="49">
        <v>1418</v>
      </c>
      <c r="C13" s="50">
        <v>1313</v>
      </c>
      <c r="D13" s="95">
        <f t="shared" si="0"/>
        <v>92.595204513399153</v>
      </c>
      <c r="E13" s="49">
        <f t="shared" si="1"/>
        <v>-105</v>
      </c>
      <c r="F13" s="49">
        <v>726</v>
      </c>
      <c r="G13" s="49">
        <v>761</v>
      </c>
      <c r="H13" s="95">
        <f t="shared" si="2"/>
        <v>104.82093663911847</v>
      </c>
      <c r="I13" s="49">
        <f t="shared" si="3"/>
        <v>35</v>
      </c>
      <c r="J13" s="49">
        <v>935</v>
      </c>
      <c r="K13" s="49">
        <v>1242</v>
      </c>
      <c r="L13" s="95">
        <f t="shared" si="4"/>
        <v>132.83422459893049</v>
      </c>
      <c r="M13" s="49">
        <f t="shared" si="5"/>
        <v>307</v>
      </c>
      <c r="N13" s="49">
        <v>496</v>
      </c>
      <c r="O13" s="49">
        <v>855</v>
      </c>
      <c r="P13" s="95">
        <f t="shared" si="6"/>
        <v>172.37903225806451</v>
      </c>
      <c r="Q13" s="49">
        <f t="shared" si="7"/>
        <v>359</v>
      </c>
      <c r="R13" s="95">
        <f t="shared" si="8"/>
        <v>53</v>
      </c>
      <c r="S13" s="95">
        <f t="shared" si="9"/>
        <v>68.8</v>
      </c>
      <c r="T13" s="95">
        <f t="shared" si="10"/>
        <v>15.799999999999997</v>
      </c>
      <c r="U13" s="49">
        <v>424</v>
      </c>
      <c r="V13" s="49">
        <v>359</v>
      </c>
      <c r="W13" s="52">
        <f t="shared" si="11"/>
        <v>84.669811320754718</v>
      </c>
      <c r="X13" s="49">
        <f t="shared" si="12"/>
        <v>-65</v>
      </c>
      <c r="Y13" s="49">
        <v>3</v>
      </c>
      <c r="Z13" s="49">
        <v>0</v>
      </c>
      <c r="AA13" s="52">
        <f t="shared" si="13"/>
        <v>0</v>
      </c>
      <c r="AB13" s="51">
        <f t="shared" si="14"/>
        <v>-3</v>
      </c>
      <c r="AC13" s="51">
        <v>24</v>
      </c>
      <c r="AD13" s="49">
        <v>16</v>
      </c>
      <c r="AE13" s="52">
        <f t="shared" si="15"/>
        <v>66.666666666666657</v>
      </c>
      <c r="AF13" s="51">
        <f t="shared" si="16"/>
        <v>-8</v>
      </c>
      <c r="AG13" s="52">
        <f t="shared" si="59"/>
        <v>31</v>
      </c>
      <c r="AH13" s="52">
        <f t="shared" si="60"/>
        <v>29.5</v>
      </c>
      <c r="AI13" s="52">
        <f>AH13-AG13</f>
        <v>-1.5</v>
      </c>
      <c r="AJ13" s="49">
        <v>133</v>
      </c>
      <c r="AK13" s="51">
        <v>130</v>
      </c>
      <c r="AL13" s="52">
        <f t="shared" si="19"/>
        <v>97.744360902255636</v>
      </c>
      <c r="AM13" s="49">
        <f t="shared" si="20"/>
        <v>-3</v>
      </c>
      <c r="AN13" s="53">
        <v>97.7</v>
      </c>
      <c r="AO13" s="52">
        <v>96.7</v>
      </c>
      <c r="AP13" s="52">
        <f t="shared" si="21"/>
        <v>-1</v>
      </c>
      <c r="AQ13" s="51"/>
      <c r="AR13" s="51"/>
      <c r="AS13" s="52" t="e">
        <f t="shared" si="22"/>
        <v>#DIV/0!</v>
      </c>
      <c r="AT13" s="51">
        <f t="shared" si="23"/>
        <v>0</v>
      </c>
      <c r="AU13" s="51">
        <v>0</v>
      </c>
      <c r="AV13" s="52" t="s">
        <v>70</v>
      </c>
      <c r="AW13" s="52">
        <v>0</v>
      </c>
      <c r="AX13" s="51">
        <f t="shared" si="25"/>
        <v>0</v>
      </c>
      <c r="AY13" s="52"/>
      <c r="AZ13" s="52"/>
      <c r="BA13" s="52"/>
      <c r="BB13" s="49">
        <v>137</v>
      </c>
      <c r="BC13" s="49">
        <v>408</v>
      </c>
      <c r="BD13" s="52">
        <f t="shared" si="27"/>
        <v>297.81021897810217</v>
      </c>
      <c r="BE13" s="49">
        <f t="shared" si="28"/>
        <v>271</v>
      </c>
      <c r="BF13" s="49">
        <v>137</v>
      </c>
      <c r="BG13" s="49">
        <v>221</v>
      </c>
      <c r="BH13" s="95">
        <f t="shared" si="29"/>
        <v>161.31386861313868</v>
      </c>
      <c r="BI13" s="49">
        <f t="shared" si="30"/>
        <v>84</v>
      </c>
      <c r="BJ13" s="49">
        <v>1292</v>
      </c>
      <c r="BK13" s="49">
        <v>1239</v>
      </c>
      <c r="BL13" s="52">
        <f t="shared" si="31"/>
        <v>95.897832817337459</v>
      </c>
      <c r="BM13" s="49">
        <f t="shared" si="32"/>
        <v>-53</v>
      </c>
      <c r="BN13" s="54">
        <v>1256.5619223659889</v>
      </c>
      <c r="BO13" s="49">
        <v>1606.4935064935064</v>
      </c>
      <c r="BP13" s="49">
        <f t="shared" si="33"/>
        <v>349.93158412751745</v>
      </c>
      <c r="BQ13" s="49">
        <v>113</v>
      </c>
      <c r="BR13" s="49">
        <v>108</v>
      </c>
      <c r="BS13" s="96">
        <f t="shared" si="34"/>
        <v>-5</v>
      </c>
      <c r="BT13" s="55">
        <v>138</v>
      </c>
      <c r="BU13" s="51">
        <v>135</v>
      </c>
      <c r="BV13" s="51">
        <f t="shared" si="35"/>
        <v>-3</v>
      </c>
      <c r="BW13" s="55">
        <v>134</v>
      </c>
      <c r="BX13" s="51">
        <v>129</v>
      </c>
      <c r="BY13" s="51">
        <f t="shared" si="36"/>
        <v>-5</v>
      </c>
      <c r="BZ13" s="52">
        <v>2.8</v>
      </c>
      <c r="CA13" s="52">
        <v>3.2</v>
      </c>
      <c r="CB13" s="52">
        <f t="shared" si="37"/>
        <v>0.40000000000000036</v>
      </c>
      <c r="CC13" s="56">
        <v>29.8</v>
      </c>
      <c r="CD13" s="56">
        <v>33.299999999999997</v>
      </c>
      <c r="CE13" s="56">
        <f t="shared" si="38"/>
        <v>3.4999999999999964</v>
      </c>
      <c r="CF13" s="43">
        <f t="shared" si="39"/>
        <v>422</v>
      </c>
      <c r="CG13" s="44">
        <f t="shared" si="39"/>
        <v>437</v>
      </c>
      <c r="CH13" s="45">
        <v>439</v>
      </c>
      <c r="CI13" s="45">
        <v>387</v>
      </c>
      <c r="CJ13" s="57">
        <v>198</v>
      </c>
      <c r="CK13" s="57">
        <v>251</v>
      </c>
      <c r="CL13" s="56">
        <f t="shared" si="40"/>
        <v>126.8</v>
      </c>
      <c r="CM13" s="57">
        <f t="shared" si="41"/>
        <v>53</v>
      </c>
      <c r="CN13" s="58">
        <v>1025</v>
      </c>
      <c r="CO13" s="49">
        <v>1334</v>
      </c>
      <c r="CP13" s="52">
        <f t="shared" si="42"/>
        <v>130.1</v>
      </c>
      <c r="CQ13" s="49">
        <f t="shared" si="43"/>
        <v>309</v>
      </c>
      <c r="CR13" s="58">
        <v>1012</v>
      </c>
      <c r="CS13" s="49">
        <v>1322</v>
      </c>
      <c r="CT13" s="52">
        <f t="shared" si="44"/>
        <v>130.6</v>
      </c>
      <c r="CU13" s="49">
        <f t="shared" si="45"/>
        <v>310</v>
      </c>
      <c r="CV13" s="58">
        <v>10404</v>
      </c>
      <c r="CW13" s="49"/>
      <c r="CX13" s="95">
        <f t="shared" si="46"/>
        <v>0</v>
      </c>
      <c r="CY13" s="49">
        <f t="shared" si="47"/>
        <v>-10404</v>
      </c>
      <c r="CZ13" s="52">
        <f t="shared" si="48"/>
        <v>1028.0999999999999</v>
      </c>
      <c r="DA13" s="52">
        <f t="shared" si="48"/>
        <v>0</v>
      </c>
      <c r="DB13" s="52">
        <f t="shared" si="49"/>
        <v>-1028.0999999999999</v>
      </c>
      <c r="DC13" s="49">
        <v>557</v>
      </c>
      <c r="DD13" s="49">
        <v>489</v>
      </c>
      <c r="DE13" s="52">
        <f t="shared" si="50"/>
        <v>87.791741472172347</v>
      </c>
      <c r="DF13" s="49">
        <f t="shared" si="51"/>
        <v>-68</v>
      </c>
      <c r="DG13" s="49">
        <v>505</v>
      </c>
      <c r="DH13" s="49">
        <v>456</v>
      </c>
      <c r="DI13" s="52">
        <f t="shared" si="52"/>
        <v>90.297029702970306</v>
      </c>
      <c r="DJ13" s="49">
        <f t="shared" si="53"/>
        <v>-49</v>
      </c>
      <c r="DK13" s="49">
        <v>52</v>
      </c>
      <c r="DL13" s="49">
        <v>42</v>
      </c>
      <c r="DM13" s="52">
        <f t="shared" si="54"/>
        <v>80.8</v>
      </c>
      <c r="DN13" s="49">
        <f t="shared" si="55"/>
        <v>-10</v>
      </c>
      <c r="DO13" s="49">
        <v>1724.29</v>
      </c>
      <c r="DP13" s="49">
        <v>3290.48</v>
      </c>
      <c r="DQ13" s="49">
        <f t="shared" si="61"/>
        <v>1566.19</v>
      </c>
      <c r="DR13" s="59">
        <f t="shared" si="56"/>
        <v>11</v>
      </c>
      <c r="DS13" s="59">
        <f t="shared" si="57"/>
        <v>12</v>
      </c>
      <c r="DT13" s="51">
        <f t="shared" si="58"/>
        <v>1</v>
      </c>
      <c r="DU13" s="60"/>
      <c r="DV13" s="47"/>
      <c r="DW13" s="47"/>
      <c r="DX13" s="47"/>
      <c r="DY13" s="47"/>
      <c r="DZ13" s="47"/>
      <c r="EA13" s="6"/>
      <c r="EB13" s="6"/>
    </row>
    <row r="14" spans="1:132" s="16" customFormat="1" ht="20.25" customHeight="1" x14ac:dyDescent="0.25">
      <c r="A14" s="48" t="s">
        <v>54</v>
      </c>
      <c r="B14" s="49">
        <v>2095</v>
      </c>
      <c r="C14" s="50">
        <v>2103</v>
      </c>
      <c r="D14" s="95">
        <f t="shared" si="0"/>
        <v>100.38186157517899</v>
      </c>
      <c r="E14" s="49">
        <f t="shared" si="1"/>
        <v>8</v>
      </c>
      <c r="F14" s="49">
        <v>818</v>
      </c>
      <c r="G14" s="49">
        <v>956</v>
      </c>
      <c r="H14" s="95">
        <f t="shared" si="2"/>
        <v>116.87041564792176</v>
      </c>
      <c r="I14" s="49">
        <f t="shared" si="3"/>
        <v>138</v>
      </c>
      <c r="J14" s="49">
        <v>1054</v>
      </c>
      <c r="K14" s="49">
        <v>1072</v>
      </c>
      <c r="L14" s="95">
        <f t="shared" si="4"/>
        <v>101.707779886148</v>
      </c>
      <c r="M14" s="49">
        <f t="shared" si="5"/>
        <v>18</v>
      </c>
      <c r="N14" s="49">
        <v>562</v>
      </c>
      <c r="O14" s="49">
        <v>485</v>
      </c>
      <c r="P14" s="95">
        <f t="shared" si="6"/>
        <v>86.29893238434164</v>
      </c>
      <c r="Q14" s="49">
        <f t="shared" si="7"/>
        <v>-77</v>
      </c>
      <c r="R14" s="95">
        <f t="shared" si="8"/>
        <v>53.3</v>
      </c>
      <c r="S14" s="95">
        <f t="shared" si="9"/>
        <v>45.2</v>
      </c>
      <c r="T14" s="95">
        <f t="shared" si="10"/>
        <v>-8.0999999999999943</v>
      </c>
      <c r="U14" s="49">
        <v>478</v>
      </c>
      <c r="V14" s="49">
        <v>569</v>
      </c>
      <c r="W14" s="52">
        <f t="shared" si="11"/>
        <v>119.03765690376569</v>
      </c>
      <c r="X14" s="49">
        <f t="shared" si="12"/>
        <v>91</v>
      </c>
      <c r="Y14" s="49">
        <v>4</v>
      </c>
      <c r="Z14" s="49">
        <v>0</v>
      </c>
      <c r="AA14" s="52">
        <f t="shared" si="13"/>
        <v>0</v>
      </c>
      <c r="AB14" s="51">
        <f t="shared" si="14"/>
        <v>-4</v>
      </c>
      <c r="AC14" s="51">
        <v>5</v>
      </c>
      <c r="AD14" s="49">
        <v>1</v>
      </c>
      <c r="AE14" s="52">
        <f t="shared" si="15"/>
        <v>20</v>
      </c>
      <c r="AF14" s="51">
        <f t="shared" si="16"/>
        <v>-4</v>
      </c>
      <c r="AG14" s="52">
        <f t="shared" si="59"/>
        <v>23.5</v>
      </c>
      <c r="AH14" s="52">
        <f t="shared" si="60"/>
        <v>27.9</v>
      </c>
      <c r="AI14" s="52">
        <f t="shared" si="18"/>
        <v>4.3999999999999986</v>
      </c>
      <c r="AJ14" s="49">
        <v>223</v>
      </c>
      <c r="AK14" s="51">
        <v>256</v>
      </c>
      <c r="AL14" s="52">
        <f t="shared" si="19"/>
        <v>114.79820627802691</v>
      </c>
      <c r="AM14" s="49">
        <f t="shared" si="20"/>
        <v>33</v>
      </c>
      <c r="AN14" s="53">
        <v>96</v>
      </c>
      <c r="AO14" s="52">
        <v>89</v>
      </c>
      <c r="AP14" s="52">
        <f t="shared" si="21"/>
        <v>-7</v>
      </c>
      <c r="AQ14" s="51"/>
      <c r="AR14" s="51"/>
      <c r="AS14" s="52" t="e">
        <f t="shared" si="22"/>
        <v>#DIV/0!</v>
      </c>
      <c r="AT14" s="51">
        <f t="shared" si="23"/>
        <v>0</v>
      </c>
      <c r="AU14" s="51">
        <v>0</v>
      </c>
      <c r="AV14" s="52" t="s">
        <v>70</v>
      </c>
      <c r="AW14" s="52">
        <v>0</v>
      </c>
      <c r="AX14" s="51">
        <f t="shared" si="25"/>
        <v>0</v>
      </c>
      <c r="AY14" s="52"/>
      <c r="AZ14" s="52"/>
      <c r="BA14" s="52"/>
      <c r="BB14" s="49">
        <v>238</v>
      </c>
      <c r="BC14" s="49">
        <v>159</v>
      </c>
      <c r="BD14" s="52">
        <f t="shared" si="27"/>
        <v>66.806722689075627</v>
      </c>
      <c r="BE14" s="49">
        <f t="shared" si="28"/>
        <v>-79</v>
      </c>
      <c r="BF14" s="49">
        <v>238</v>
      </c>
      <c r="BG14" s="49">
        <v>159</v>
      </c>
      <c r="BH14" s="95">
        <f t="shared" si="29"/>
        <v>66.806722689075627</v>
      </c>
      <c r="BI14" s="49">
        <f t="shared" si="30"/>
        <v>-79</v>
      </c>
      <c r="BJ14" s="49">
        <v>1998</v>
      </c>
      <c r="BK14" s="49">
        <v>2006</v>
      </c>
      <c r="BL14" s="52">
        <f t="shared" si="31"/>
        <v>100.40040040040039</v>
      </c>
      <c r="BM14" s="49">
        <f t="shared" si="32"/>
        <v>8</v>
      </c>
      <c r="BN14" s="54">
        <v>1458.7254901960785</v>
      </c>
      <c r="BO14" s="49">
        <v>1776.6738660907126</v>
      </c>
      <c r="BP14" s="49">
        <f t="shared" si="33"/>
        <v>317.94837589463418</v>
      </c>
      <c r="BQ14" s="49">
        <v>118</v>
      </c>
      <c r="BR14" s="49">
        <v>113</v>
      </c>
      <c r="BS14" s="96">
        <f t="shared" si="34"/>
        <v>-5</v>
      </c>
      <c r="BT14" s="55">
        <v>147</v>
      </c>
      <c r="BU14" s="51">
        <v>136</v>
      </c>
      <c r="BV14" s="51">
        <f t="shared" si="35"/>
        <v>-11</v>
      </c>
      <c r="BW14" s="55">
        <v>140</v>
      </c>
      <c r="BX14" s="51">
        <v>128</v>
      </c>
      <c r="BY14" s="51">
        <f t="shared" si="36"/>
        <v>-12</v>
      </c>
      <c r="BZ14" s="52">
        <v>8</v>
      </c>
      <c r="CA14" s="52">
        <v>4</v>
      </c>
      <c r="CB14" s="52">
        <f t="shared" si="37"/>
        <v>-4</v>
      </c>
      <c r="CC14" s="56">
        <v>38.9</v>
      </c>
      <c r="CD14" s="56">
        <v>35.6</v>
      </c>
      <c r="CE14" s="56">
        <f t="shared" si="38"/>
        <v>-3.2999999999999972</v>
      </c>
      <c r="CF14" s="43">
        <f t="shared" si="39"/>
        <v>816</v>
      </c>
      <c r="CG14" s="44">
        <f t="shared" si="39"/>
        <v>748</v>
      </c>
      <c r="CH14" s="45">
        <v>492</v>
      </c>
      <c r="CI14" s="45">
        <v>587</v>
      </c>
      <c r="CJ14" s="57">
        <v>219</v>
      </c>
      <c r="CK14" s="57">
        <v>220</v>
      </c>
      <c r="CL14" s="56">
        <f t="shared" si="40"/>
        <v>100.5</v>
      </c>
      <c r="CM14" s="57">
        <f t="shared" si="41"/>
        <v>1</v>
      </c>
      <c r="CN14" s="58">
        <v>1134</v>
      </c>
      <c r="CO14" s="49">
        <v>1026</v>
      </c>
      <c r="CP14" s="52">
        <f t="shared" si="42"/>
        <v>90.5</v>
      </c>
      <c r="CQ14" s="49">
        <f t="shared" si="43"/>
        <v>-108</v>
      </c>
      <c r="CR14" s="58">
        <v>1117</v>
      </c>
      <c r="CS14" s="49">
        <v>1015</v>
      </c>
      <c r="CT14" s="52">
        <f t="shared" si="44"/>
        <v>90.9</v>
      </c>
      <c r="CU14" s="49">
        <f t="shared" si="45"/>
        <v>-102</v>
      </c>
      <c r="CV14" s="58">
        <v>6541</v>
      </c>
      <c r="CW14" s="49"/>
      <c r="CX14" s="95">
        <f t="shared" si="46"/>
        <v>0</v>
      </c>
      <c r="CY14" s="49">
        <f t="shared" si="47"/>
        <v>-6541</v>
      </c>
      <c r="CZ14" s="52">
        <f t="shared" si="48"/>
        <v>585.6</v>
      </c>
      <c r="DA14" s="52">
        <f t="shared" si="48"/>
        <v>0</v>
      </c>
      <c r="DB14" s="52">
        <f t="shared" si="49"/>
        <v>-585.6</v>
      </c>
      <c r="DC14" s="49">
        <v>787</v>
      </c>
      <c r="DD14" s="49">
        <v>768</v>
      </c>
      <c r="DE14" s="52">
        <f t="shared" si="50"/>
        <v>97.585768742058448</v>
      </c>
      <c r="DF14" s="49">
        <f t="shared" si="51"/>
        <v>-19</v>
      </c>
      <c r="DG14" s="49">
        <v>710</v>
      </c>
      <c r="DH14" s="49">
        <v>708</v>
      </c>
      <c r="DI14" s="52">
        <f t="shared" si="52"/>
        <v>99.718309859154928</v>
      </c>
      <c r="DJ14" s="49">
        <f t="shared" si="53"/>
        <v>-2</v>
      </c>
      <c r="DK14" s="49">
        <v>105</v>
      </c>
      <c r="DL14" s="49">
        <v>85</v>
      </c>
      <c r="DM14" s="52">
        <f t="shared" si="54"/>
        <v>81</v>
      </c>
      <c r="DN14" s="49">
        <f t="shared" si="55"/>
        <v>-20</v>
      </c>
      <c r="DO14" s="49">
        <v>1762.32</v>
      </c>
      <c r="DP14" s="49">
        <v>3466.67</v>
      </c>
      <c r="DQ14" s="49">
        <f t="shared" si="61"/>
        <v>1704.3500000000001</v>
      </c>
      <c r="DR14" s="59">
        <f t="shared" si="56"/>
        <v>7</v>
      </c>
      <c r="DS14" s="59">
        <f t="shared" si="57"/>
        <v>9</v>
      </c>
      <c r="DT14" s="51">
        <f t="shared" si="58"/>
        <v>2</v>
      </c>
      <c r="DU14" s="60"/>
      <c r="DV14" s="47"/>
      <c r="DW14" s="47"/>
      <c r="DX14" s="47"/>
      <c r="DY14" s="47"/>
      <c r="DZ14" s="47"/>
      <c r="EA14" s="6"/>
      <c r="EB14" s="6"/>
    </row>
    <row r="15" spans="1:132" s="16" customFormat="1" ht="20.25" customHeight="1" x14ac:dyDescent="0.25">
      <c r="A15" s="48" t="s">
        <v>55</v>
      </c>
      <c r="B15" s="49">
        <v>789</v>
      </c>
      <c r="C15" s="50">
        <v>853</v>
      </c>
      <c r="D15" s="95">
        <f t="shared" si="0"/>
        <v>108.11153358681875</v>
      </c>
      <c r="E15" s="49">
        <f t="shared" si="1"/>
        <v>64</v>
      </c>
      <c r="F15" s="49">
        <v>415</v>
      </c>
      <c r="G15" s="49">
        <v>447</v>
      </c>
      <c r="H15" s="95">
        <f t="shared" si="2"/>
        <v>107.71084337349397</v>
      </c>
      <c r="I15" s="49">
        <f t="shared" si="3"/>
        <v>32</v>
      </c>
      <c r="J15" s="49">
        <v>559</v>
      </c>
      <c r="K15" s="49">
        <v>527</v>
      </c>
      <c r="L15" s="95">
        <f t="shared" si="4"/>
        <v>94.275491949910545</v>
      </c>
      <c r="M15" s="49">
        <f t="shared" si="5"/>
        <v>-32</v>
      </c>
      <c r="N15" s="49">
        <v>427</v>
      </c>
      <c r="O15" s="49">
        <v>369</v>
      </c>
      <c r="P15" s="95">
        <f t="shared" si="6"/>
        <v>86.416861826697883</v>
      </c>
      <c r="Q15" s="49">
        <f t="shared" si="7"/>
        <v>-58</v>
      </c>
      <c r="R15" s="95">
        <f t="shared" si="8"/>
        <v>76.400000000000006</v>
      </c>
      <c r="S15" s="95">
        <f t="shared" si="9"/>
        <v>70</v>
      </c>
      <c r="T15" s="95">
        <f t="shared" si="10"/>
        <v>-6.4000000000000057</v>
      </c>
      <c r="U15" s="49">
        <v>126</v>
      </c>
      <c r="V15" s="49">
        <v>152</v>
      </c>
      <c r="W15" s="52">
        <f t="shared" si="11"/>
        <v>120.63492063492063</v>
      </c>
      <c r="X15" s="49">
        <f t="shared" si="12"/>
        <v>26</v>
      </c>
      <c r="Y15" s="49">
        <v>1</v>
      </c>
      <c r="Z15" s="49">
        <v>0</v>
      </c>
      <c r="AA15" s="52">
        <f t="shared" si="13"/>
        <v>0</v>
      </c>
      <c r="AB15" s="51">
        <f t="shared" si="14"/>
        <v>-1</v>
      </c>
      <c r="AC15" s="51">
        <v>14</v>
      </c>
      <c r="AD15" s="49">
        <v>7</v>
      </c>
      <c r="AE15" s="52">
        <f t="shared" si="15"/>
        <v>50</v>
      </c>
      <c r="AF15" s="51">
        <f t="shared" si="16"/>
        <v>-7</v>
      </c>
      <c r="AG15" s="52">
        <f t="shared" si="59"/>
        <v>16.7</v>
      </c>
      <c r="AH15" s="52">
        <f t="shared" si="60"/>
        <v>18.5</v>
      </c>
      <c r="AI15" s="52">
        <f t="shared" si="18"/>
        <v>1.8000000000000007</v>
      </c>
      <c r="AJ15" s="49">
        <v>64</v>
      </c>
      <c r="AK15" s="51">
        <v>76</v>
      </c>
      <c r="AL15" s="52">
        <f t="shared" si="19"/>
        <v>118.75</v>
      </c>
      <c r="AM15" s="49">
        <f t="shared" si="20"/>
        <v>12</v>
      </c>
      <c r="AN15" s="53">
        <v>86.2</v>
      </c>
      <c r="AO15" s="52">
        <v>72.400000000000006</v>
      </c>
      <c r="AP15" s="52">
        <f t="shared" si="21"/>
        <v>-13.799999999999997</v>
      </c>
      <c r="AQ15" s="51"/>
      <c r="AR15" s="51"/>
      <c r="AS15" s="52" t="e">
        <f t="shared" si="22"/>
        <v>#DIV/0!</v>
      </c>
      <c r="AT15" s="51">
        <f t="shared" si="23"/>
        <v>0</v>
      </c>
      <c r="AU15" s="51">
        <v>0</v>
      </c>
      <c r="AV15" s="52" t="s">
        <v>71</v>
      </c>
      <c r="AW15" s="52">
        <v>0</v>
      </c>
      <c r="AX15" s="51">
        <f t="shared" si="25"/>
        <v>48</v>
      </c>
      <c r="AY15" s="52">
        <v>0</v>
      </c>
      <c r="AZ15" s="52">
        <v>100</v>
      </c>
      <c r="BA15" s="52">
        <f t="shared" si="26"/>
        <v>100</v>
      </c>
      <c r="BB15" s="49">
        <v>176</v>
      </c>
      <c r="BC15" s="49">
        <v>139</v>
      </c>
      <c r="BD15" s="52">
        <f t="shared" si="27"/>
        <v>78.977272727272734</v>
      </c>
      <c r="BE15" s="49">
        <f t="shared" si="28"/>
        <v>-37</v>
      </c>
      <c r="BF15" s="49">
        <v>165</v>
      </c>
      <c r="BG15" s="49">
        <v>139</v>
      </c>
      <c r="BH15" s="95">
        <f t="shared" si="29"/>
        <v>84.242424242424235</v>
      </c>
      <c r="BI15" s="49">
        <f t="shared" si="30"/>
        <v>-26</v>
      </c>
      <c r="BJ15" s="49">
        <v>714</v>
      </c>
      <c r="BK15" s="49">
        <v>805</v>
      </c>
      <c r="BL15" s="52">
        <f t="shared" si="31"/>
        <v>112.74509803921569</v>
      </c>
      <c r="BM15" s="49">
        <f t="shared" si="32"/>
        <v>91</v>
      </c>
      <c r="BN15" s="54">
        <v>1457.520325203252</v>
      </c>
      <c r="BO15" s="49">
        <v>1619.5718654434252</v>
      </c>
      <c r="BP15" s="49">
        <f t="shared" si="33"/>
        <v>162.05154024017315</v>
      </c>
      <c r="BQ15" s="49">
        <v>118</v>
      </c>
      <c r="BR15" s="49">
        <v>111</v>
      </c>
      <c r="BS15" s="96">
        <f t="shared" si="34"/>
        <v>-7</v>
      </c>
      <c r="BT15" s="61">
        <v>130</v>
      </c>
      <c r="BU15" s="51">
        <v>127</v>
      </c>
      <c r="BV15" s="51">
        <f t="shared" si="35"/>
        <v>-3</v>
      </c>
      <c r="BW15" s="61">
        <v>127</v>
      </c>
      <c r="BX15" s="51">
        <v>123</v>
      </c>
      <c r="BY15" s="51">
        <f t="shared" si="36"/>
        <v>-4</v>
      </c>
      <c r="BZ15" s="52">
        <v>6.3</v>
      </c>
      <c r="CA15" s="52">
        <v>7.4</v>
      </c>
      <c r="CB15" s="52">
        <f t="shared" si="37"/>
        <v>1.1000000000000005</v>
      </c>
      <c r="CC15" s="56">
        <v>29.9</v>
      </c>
      <c r="CD15" s="56">
        <v>36.700000000000003</v>
      </c>
      <c r="CE15" s="56">
        <f t="shared" si="38"/>
        <v>6.8000000000000043</v>
      </c>
      <c r="CF15" s="43">
        <f t="shared" si="39"/>
        <v>236</v>
      </c>
      <c r="CG15" s="44">
        <f t="shared" si="39"/>
        <v>313</v>
      </c>
      <c r="CH15" s="45">
        <v>132</v>
      </c>
      <c r="CI15" s="45">
        <v>158</v>
      </c>
      <c r="CJ15" s="57">
        <v>129</v>
      </c>
      <c r="CK15" s="57">
        <v>127</v>
      </c>
      <c r="CL15" s="56">
        <f t="shared" si="40"/>
        <v>98.4</v>
      </c>
      <c r="CM15" s="57">
        <f t="shared" si="41"/>
        <v>-2</v>
      </c>
      <c r="CN15" s="58">
        <v>589</v>
      </c>
      <c r="CO15" s="49">
        <v>572</v>
      </c>
      <c r="CP15" s="52">
        <f t="shared" si="42"/>
        <v>97.1</v>
      </c>
      <c r="CQ15" s="49">
        <f t="shared" si="43"/>
        <v>-17</v>
      </c>
      <c r="CR15" s="58">
        <v>549</v>
      </c>
      <c r="CS15" s="49">
        <v>555</v>
      </c>
      <c r="CT15" s="52">
        <f t="shared" si="44"/>
        <v>101.1</v>
      </c>
      <c r="CU15" s="49">
        <f t="shared" si="45"/>
        <v>6</v>
      </c>
      <c r="CV15" s="58">
        <v>13289</v>
      </c>
      <c r="CW15" s="49"/>
      <c r="CX15" s="95">
        <f t="shared" si="46"/>
        <v>0</v>
      </c>
      <c r="CY15" s="49">
        <f t="shared" si="47"/>
        <v>-13289</v>
      </c>
      <c r="CZ15" s="52">
        <f t="shared" si="48"/>
        <v>2420.6</v>
      </c>
      <c r="DA15" s="52">
        <f t="shared" si="48"/>
        <v>0</v>
      </c>
      <c r="DB15" s="52">
        <f t="shared" si="49"/>
        <v>-2420.6</v>
      </c>
      <c r="DC15" s="49">
        <v>421</v>
      </c>
      <c r="DD15" s="49">
        <v>382</v>
      </c>
      <c r="DE15" s="52">
        <f t="shared" si="50"/>
        <v>90.736342042755354</v>
      </c>
      <c r="DF15" s="49">
        <f t="shared" si="51"/>
        <v>-39</v>
      </c>
      <c r="DG15" s="49">
        <v>378</v>
      </c>
      <c r="DH15" s="49">
        <v>337</v>
      </c>
      <c r="DI15" s="52">
        <f t="shared" si="52"/>
        <v>89.153439153439152</v>
      </c>
      <c r="DJ15" s="49">
        <f t="shared" si="53"/>
        <v>-41</v>
      </c>
      <c r="DK15" s="49">
        <v>59</v>
      </c>
      <c r="DL15" s="49">
        <v>85</v>
      </c>
      <c r="DM15" s="52">
        <f t="shared" si="54"/>
        <v>144.1</v>
      </c>
      <c r="DN15" s="49">
        <f t="shared" si="55"/>
        <v>26</v>
      </c>
      <c r="DO15" s="49">
        <v>2241.73</v>
      </c>
      <c r="DP15" s="49">
        <v>3631.44</v>
      </c>
      <c r="DQ15" s="49">
        <f t="shared" si="61"/>
        <v>1389.71</v>
      </c>
      <c r="DR15" s="59">
        <f t="shared" si="56"/>
        <v>7</v>
      </c>
      <c r="DS15" s="59">
        <f t="shared" si="57"/>
        <v>4</v>
      </c>
      <c r="DT15" s="51">
        <f t="shared" si="58"/>
        <v>-3</v>
      </c>
      <c r="DU15" s="60"/>
      <c r="DV15" s="47"/>
      <c r="DW15" s="47"/>
      <c r="DX15" s="47"/>
      <c r="DY15" s="47"/>
      <c r="DZ15" s="47"/>
      <c r="EA15" s="6"/>
      <c r="EB15" s="6"/>
    </row>
    <row r="16" spans="1:132" s="16" customFormat="1" ht="20.25" customHeight="1" x14ac:dyDescent="0.25">
      <c r="A16" s="48" t="s">
        <v>56</v>
      </c>
      <c r="B16" s="49">
        <v>1261</v>
      </c>
      <c r="C16" s="50">
        <v>1002</v>
      </c>
      <c r="D16" s="95">
        <f t="shared" si="0"/>
        <v>79.460745440126885</v>
      </c>
      <c r="E16" s="49">
        <f t="shared" si="1"/>
        <v>-259</v>
      </c>
      <c r="F16" s="49">
        <v>633</v>
      </c>
      <c r="G16" s="49">
        <v>589</v>
      </c>
      <c r="H16" s="95">
        <f t="shared" si="2"/>
        <v>93.048973143759866</v>
      </c>
      <c r="I16" s="49">
        <f t="shared" si="3"/>
        <v>-44</v>
      </c>
      <c r="J16" s="49">
        <v>798</v>
      </c>
      <c r="K16" s="49">
        <v>814</v>
      </c>
      <c r="L16" s="95">
        <f t="shared" si="4"/>
        <v>102.00501253132832</v>
      </c>
      <c r="M16" s="49">
        <f t="shared" si="5"/>
        <v>16</v>
      </c>
      <c r="N16" s="49">
        <v>297</v>
      </c>
      <c r="O16" s="49">
        <v>365</v>
      </c>
      <c r="P16" s="95">
        <f t="shared" si="6"/>
        <v>122.89562289562291</v>
      </c>
      <c r="Q16" s="49">
        <f t="shared" si="7"/>
        <v>68</v>
      </c>
      <c r="R16" s="95">
        <f t="shared" si="8"/>
        <v>37.200000000000003</v>
      </c>
      <c r="S16" s="95">
        <f t="shared" si="9"/>
        <v>44.8</v>
      </c>
      <c r="T16" s="95">
        <f t="shared" si="10"/>
        <v>7.5999999999999943</v>
      </c>
      <c r="U16" s="49">
        <v>484</v>
      </c>
      <c r="V16" s="49">
        <v>427</v>
      </c>
      <c r="W16" s="52">
        <f t="shared" si="11"/>
        <v>88.223140495867767</v>
      </c>
      <c r="X16" s="49">
        <f t="shared" si="12"/>
        <v>-57</v>
      </c>
      <c r="Y16" s="49">
        <v>5</v>
      </c>
      <c r="Z16" s="49">
        <v>2</v>
      </c>
      <c r="AA16" s="52">
        <f t="shared" si="13"/>
        <v>40</v>
      </c>
      <c r="AB16" s="51">
        <f t="shared" si="14"/>
        <v>-3</v>
      </c>
      <c r="AC16" s="51">
        <v>21</v>
      </c>
      <c r="AD16" s="49">
        <v>19</v>
      </c>
      <c r="AE16" s="52">
        <f t="shared" si="15"/>
        <v>90.476190476190482</v>
      </c>
      <c r="AF16" s="51">
        <f t="shared" si="16"/>
        <v>-2</v>
      </c>
      <c r="AG16" s="52">
        <f t="shared" si="59"/>
        <v>39.700000000000003</v>
      </c>
      <c r="AH16" s="52">
        <f t="shared" si="60"/>
        <v>44.8</v>
      </c>
      <c r="AI16" s="52">
        <f t="shared" si="18"/>
        <v>5.0999999999999943</v>
      </c>
      <c r="AJ16" s="49">
        <v>192</v>
      </c>
      <c r="AK16" s="51">
        <v>166</v>
      </c>
      <c r="AL16" s="52">
        <f t="shared" si="19"/>
        <v>86.458333333333343</v>
      </c>
      <c r="AM16" s="49">
        <f t="shared" si="20"/>
        <v>-26</v>
      </c>
      <c r="AN16" s="53">
        <v>50.6</v>
      </c>
      <c r="AO16" s="52">
        <v>80.099999999999994</v>
      </c>
      <c r="AP16" s="52">
        <f t="shared" si="21"/>
        <v>29.499999999999993</v>
      </c>
      <c r="AQ16" s="51"/>
      <c r="AR16" s="51"/>
      <c r="AS16" s="52" t="e">
        <f t="shared" si="22"/>
        <v>#DIV/0!</v>
      </c>
      <c r="AT16" s="51">
        <f t="shared" si="23"/>
        <v>0</v>
      </c>
      <c r="AU16" s="51">
        <v>75</v>
      </c>
      <c r="AV16" s="52" t="s">
        <v>70</v>
      </c>
      <c r="AW16" s="52">
        <f t="shared" si="24"/>
        <v>0</v>
      </c>
      <c r="AX16" s="51">
        <f t="shared" si="25"/>
        <v>-75</v>
      </c>
      <c r="AY16" s="52">
        <v>100</v>
      </c>
      <c r="AZ16" s="52"/>
      <c r="BA16" s="52"/>
      <c r="BB16" s="49">
        <v>111</v>
      </c>
      <c r="BC16" s="49">
        <v>127</v>
      </c>
      <c r="BD16" s="52">
        <f t="shared" si="27"/>
        <v>114.41441441441442</v>
      </c>
      <c r="BE16" s="49">
        <f t="shared" si="28"/>
        <v>16</v>
      </c>
      <c r="BF16" s="49">
        <v>93</v>
      </c>
      <c r="BG16" s="49">
        <v>108</v>
      </c>
      <c r="BH16" s="95">
        <f t="shared" si="29"/>
        <v>116.12903225806453</v>
      </c>
      <c r="BI16" s="49">
        <f t="shared" si="30"/>
        <v>15</v>
      </c>
      <c r="BJ16" s="49">
        <v>1175</v>
      </c>
      <c r="BK16" s="49">
        <v>926</v>
      </c>
      <c r="BL16" s="52">
        <f t="shared" si="31"/>
        <v>78.808510638297875</v>
      </c>
      <c r="BM16" s="49">
        <f t="shared" si="32"/>
        <v>-249</v>
      </c>
      <c r="BN16" s="54">
        <v>1460.6205250596659</v>
      </c>
      <c r="BO16" s="49">
        <v>1833.7016574585634</v>
      </c>
      <c r="BP16" s="49">
        <f t="shared" si="33"/>
        <v>373.08113239889758</v>
      </c>
      <c r="BQ16" s="49">
        <v>116</v>
      </c>
      <c r="BR16" s="49">
        <v>108</v>
      </c>
      <c r="BS16" s="96">
        <f t="shared" si="34"/>
        <v>-8</v>
      </c>
      <c r="BT16" s="55">
        <v>162</v>
      </c>
      <c r="BU16" s="51">
        <v>130</v>
      </c>
      <c r="BV16" s="51">
        <f t="shared" si="35"/>
        <v>-32</v>
      </c>
      <c r="BW16" s="55">
        <v>155</v>
      </c>
      <c r="BX16" s="51">
        <v>117</v>
      </c>
      <c r="BY16" s="51">
        <f t="shared" si="36"/>
        <v>-38</v>
      </c>
      <c r="BZ16" s="52">
        <v>3.4</v>
      </c>
      <c r="CA16" s="52">
        <v>3.1</v>
      </c>
      <c r="CB16" s="52">
        <f t="shared" si="37"/>
        <v>-0.29999999999999982</v>
      </c>
      <c r="CC16" s="56">
        <v>28.5</v>
      </c>
      <c r="CD16" s="56">
        <v>25.2</v>
      </c>
      <c r="CE16" s="56">
        <f t="shared" si="38"/>
        <v>-3.3000000000000007</v>
      </c>
      <c r="CF16" s="43">
        <f t="shared" si="39"/>
        <v>359</v>
      </c>
      <c r="CG16" s="44">
        <f t="shared" si="39"/>
        <v>253</v>
      </c>
      <c r="CH16" s="45">
        <v>501</v>
      </c>
      <c r="CI16" s="45">
        <v>449</v>
      </c>
      <c r="CJ16" s="57">
        <v>209</v>
      </c>
      <c r="CK16" s="57">
        <v>202</v>
      </c>
      <c r="CL16" s="56">
        <f t="shared" si="40"/>
        <v>96.7</v>
      </c>
      <c r="CM16" s="57">
        <f t="shared" si="41"/>
        <v>-7</v>
      </c>
      <c r="CN16" s="58">
        <v>872</v>
      </c>
      <c r="CO16" s="49">
        <v>736</v>
      </c>
      <c r="CP16" s="52">
        <f t="shared" si="42"/>
        <v>84.4</v>
      </c>
      <c r="CQ16" s="49">
        <f t="shared" si="43"/>
        <v>-136</v>
      </c>
      <c r="CR16" s="58">
        <v>842</v>
      </c>
      <c r="CS16" s="49">
        <v>719</v>
      </c>
      <c r="CT16" s="52">
        <f t="shared" si="44"/>
        <v>85.4</v>
      </c>
      <c r="CU16" s="49">
        <f t="shared" si="45"/>
        <v>-123</v>
      </c>
      <c r="CV16" s="58">
        <v>10623</v>
      </c>
      <c r="CW16" s="49"/>
      <c r="CX16" s="95">
        <f t="shared" si="46"/>
        <v>0</v>
      </c>
      <c r="CY16" s="49">
        <f t="shared" si="47"/>
        <v>-10623</v>
      </c>
      <c r="CZ16" s="52">
        <f t="shared" si="48"/>
        <v>1261.5999999999999</v>
      </c>
      <c r="DA16" s="52">
        <f t="shared" si="48"/>
        <v>0</v>
      </c>
      <c r="DB16" s="52">
        <f t="shared" si="49"/>
        <v>-1261.5999999999999</v>
      </c>
      <c r="DC16" s="49">
        <v>401</v>
      </c>
      <c r="DD16" s="49">
        <v>300</v>
      </c>
      <c r="DE16" s="52">
        <f t="shared" si="50"/>
        <v>74.812967581047388</v>
      </c>
      <c r="DF16" s="49">
        <f t="shared" si="51"/>
        <v>-101</v>
      </c>
      <c r="DG16" s="49">
        <v>343</v>
      </c>
      <c r="DH16" s="49">
        <v>263</v>
      </c>
      <c r="DI16" s="52">
        <f t="shared" si="52"/>
        <v>76.67638483965014</v>
      </c>
      <c r="DJ16" s="49">
        <f t="shared" si="53"/>
        <v>-80</v>
      </c>
      <c r="DK16" s="49">
        <v>57</v>
      </c>
      <c r="DL16" s="49">
        <v>33</v>
      </c>
      <c r="DM16" s="52">
        <f t="shared" si="54"/>
        <v>57.9</v>
      </c>
      <c r="DN16" s="49">
        <f t="shared" si="55"/>
        <v>-24</v>
      </c>
      <c r="DO16" s="49">
        <v>1619.47</v>
      </c>
      <c r="DP16" s="49">
        <v>3619.39</v>
      </c>
      <c r="DQ16" s="49">
        <f t="shared" si="61"/>
        <v>1999.9199999999998</v>
      </c>
      <c r="DR16" s="59">
        <f t="shared" si="56"/>
        <v>7</v>
      </c>
      <c r="DS16" s="59">
        <f t="shared" si="57"/>
        <v>9</v>
      </c>
      <c r="DT16" s="51">
        <f t="shared" si="58"/>
        <v>2</v>
      </c>
      <c r="DU16" s="60"/>
      <c r="DV16" s="47"/>
      <c r="DW16" s="47"/>
      <c r="DX16" s="47"/>
      <c r="DY16" s="47"/>
      <c r="DZ16" s="47"/>
      <c r="EA16" s="6"/>
      <c r="EB16" s="6"/>
    </row>
    <row r="17" spans="1:132" s="16" customFormat="1" ht="20.25" customHeight="1" x14ac:dyDescent="0.25">
      <c r="A17" s="48" t="s">
        <v>57</v>
      </c>
      <c r="B17" s="49">
        <v>1371</v>
      </c>
      <c r="C17" s="50">
        <v>1281</v>
      </c>
      <c r="D17" s="95">
        <f t="shared" si="0"/>
        <v>93.435448577680518</v>
      </c>
      <c r="E17" s="49">
        <f t="shared" si="1"/>
        <v>-90</v>
      </c>
      <c r="F17" s="49">
        <v>648</v>
      </c>
      <c r="G17" s="49">
        <v>596</v>
      </c>
      <c r="H17" s="95">
        <f t="shared" si="2"/>
        <v>91.975308641975303</v>
      </c>
      <c r="I17" s="49">
        <f t="shared" si="3"/>
        <v>-52</v>
      </c>
      <c r="J17" s="49">
        <v>465</v>
      </c>
      <c r="K17" s="49">
        <v>467</v>
      </c>
      <c r="L17" s="95">
        <f t="shared" si="4"/>
        <v>100.43010752688173</v>
      </c>
      <c r="M17" s="49">
        <f t="shared" si="5"/>
        <v>2</v>
      </c>
      <c r="N17" s="49">
        <v>198</v>
      </c>
      <c r="O17" s="49">
        <v>193</v>
      </c>
      <c r="P17" s="95">
        <f t="shared" si="6"/>
        <v>97.474747474747474</v>
      </c>
      <c r="Q17" s="49">
        <f t="shared" si="7"/>
        <v>-5</v>
      </c>
      <c r="R17" s="95">
        <f t="shared" si="8"/>
        <v>42.6</v>
      </c>
      <c r="S17" s="95">
        <f t="shared" si="9"/>
        <v>41.3</v>
      </c>
      <c r="T17" s="95">
        <f t="shared" si="10"/>
        <v>-1.3000000000000043</v>
      </c>
      <c r="U17" s="49">
        <v>247</v>
      </c>
      <c r="V17" s="49">
        <v>251</v>
      </c>
      <c r="W17" s="52">
        <f t="shared" si="11"/>
        <v>101.61943319838056</v>
      </c>
      <c r="X17" s="49">
        <f t="shared" si="12"/>
        <v>4</v>
      </c>
      <c r="Y17" s="49">
        <v>3</v>
      </c>
      <c r="Z17" s="49">
        <v>1</v>
      </c>
      <c r="AA17" s="52">
        <f t="shared" si="13"/>
        <v>33.333333333333329</v>
      </c>
      <c r="AB17" s="51">
        <f t="shared" si="14"/>
        <v>-2</v>
      </c>
      <c r="AC17" s="51">
        <v>9</v>
      </c>
      <c r="AD17" s="49">
        <v>1</v>
      </c>
      <c r="AE17" s="52">
        <f t="shared" si="15"/>
        <v>11.111111111111111</v>
      </c>
      <c r="AF17" s="51">
        <f t="shared" si="16"/>
        <v>-8</v>
      </c>
      <c r="AG17" s="52">
        <f t="shared" si="59"/>
        <v>19.5</v>
      </c>
      <c r="AH17" s="52">
        <f t="shared" si="60"/>
        <v>21.4</v>
      </c>
      <c r="AI17" s="52">
        <f t="shared" si="18"/>
        <v>1.8999999999999986</v>
      </c>
      <c r="AJ17" s="49">
        <v>140</v>
      </c>
      <c r="AK17" s="51">
        <v>167</v>
      </c>
      <c r="AL17" s="52">
        <f t="shared" si="19"/>
        <v>119.28571428571428</v>
      </c>
      <c r="AM17" s="49">
        <f t="shared" si="20"/>
        <v>27</v>
      </c>
      <c r="AN17" s="53">
        <v>72.599999999999994</v>
      </c>
      <c r="AO17" s="52">
        <v>72.2</v>
      </c>
      <c r="AP17" s="52">
        <f t="shared" si="21"/>
        <v>-0.39999999999999147</v>
      </c>
      <c r="AQ17" s="51"/>
      <c r="AR17" s="51"/>
      <c r="AS17" s="52" t="e">
        <f t="shared" si="22"/>
        <v>#DIV/0!</v>
      </c>
      <c r="AT17" s="51">
        <f t="shared" si="23"/>
        <v>0</v>
      </c>
      <c r="AU17" s="51">
        <v>1</v>
      </c>
      <c r="AV17" s="52" t="s">
        <v>70</v>
      </c>
      <c r="AW17" s="52">
        <f t="shared" si="24"/>
        <v>0</v>
      </c>
      <c r="AX17" s="51">
        <f t="shared" si="25"/>
        <v>-1</v>
      </c>
      <c r="AY17" s="52">
        <v>100</v>
      </c>
      <c r="AZ17" s="52"/>
      <c r="BA17" s="52"/>
      <c r="BB17" s="49">
        <v>79</v>
      </c>
      <c r="BC17" s="49">
        <v>39</v>
      </c>
      <c r="BD17" s="52">
        <f t="shared" si="27"/>
        <v>49.367088607594937</v>
      </c>
      <c r="BE17" s="49">
        <f t="shared" si="28"/>
        <v>-40</v>
      </c>
      <c r="BF17" s="49">
        <v>79</v>
      </c>
      <c r="BG17" s="49">
        <v>39</v>
      </c>
      <c r="BH17" s="95">
        <f t="shared" si="29"/>
        <v>49.367088607594937</v>
      </c>
      <c r="BI17" s="49">
        <f t="shared" si="30"/>
        <v>-40</v>
      </c>
      <c r="BJ17" s="49">
        <v>1250</v>
      </c>
      <c r="BK17" s="49">
        <v>1132</v>
      </c>
      <c r="BL17" s="52">
        <f t="shared" si="31"/>
        <v>90.56</v>
      </c>
      <c r="BM17" s="49">
        <f t="shared" si="32"/>
        <v>-118</v>
      </c>
      <c r="BN17" s="54">
        <v>1251.1705685618729</v>
      </c>
      <c r="BO17" s="49">
        <v>1451.1494252873563</v>
      </c>
      <c r="BP17" s="49">
        <f t="shared" si="33"/>
        <v>199.97885672548341</v>
      </c>
      <c r="BQ17" s="49">
        <v>124</v>
      </c>
      <c r="BR17" s="49">
        <v>118</v>
      </c>
      <c r="BS17" s="96">
        <f t="shared" si="34"/>
        <v>-6</v>
      </c>
      <c r="BT17" s="55">
        <v>158</v>
      </c>
      <c r="BU17" s="51">
        <v>162</v>
      </c>
      <c r="BV17" s="51">
        <f t="shared" si="35"/>
        <v>4</v>
      </c>
      <c r="BW17" s="55">
        <v>148</v>
      </c>
      <c r="BX17" s="51">
        <v>140</v>
      </c>
      <c r="BY17" s="51">
        <f t="shared" si="36"/>
        <v>-8</v>
      </c>
      <c r="BZ17" s="52">
        <v>5.6</v>
      </c>
      <c r="CA17" s="52">
        <v>9.6</v>
      </c>
      <c r="CB17" s="52">
        <f t="shared" si="37"/>
        <v>4</v>
      </c>
      <c r="CC17" s="56">
        <v>32.4</v>
      </c>
      <c r="CD17" s="56">
        <v>34.799999999999997</v>
      </c>
      <c r="CE17" s="56">
        <f t="shared" si="38"/>
        <v>2.3999999999999986</v>
      </c>
      <c r="CF17" s="43">
        <f t="shared" si="39"/>
        <v>444</v>
      </c>
      <c r="CG17" s="44">
        <f t="shared" si="39"/>
        <v>446</v>
      </c>
      <c r="CH17" s="45">
        <v>267</v>
      </c>
      <c r="CI17" s="45">
        <v>274</v>
      </c>
      <c r="CJ17" s="57">
        <v>116</v>
      </c>
      <c r="CK17" s="57">
        <v>128</v>
      </c>
      <c r="CL17" s="56">
        <f t="shared" si="40"/>
        <v>110.3</v>
      </c>
      <c r="CM17" s="57">
        <f t="shared" si="41"/>
        <v>12</v>
      </c>
      <c r="CN17" s="58">
        <v>485</v>
      </c>
      <c r="CO17" s="49">
        <v>507</v>
      </c>
      <c r="CP17" s="52">
        <f t="shared" si="42"/>
        <v>104.5</v>
      </c>
      <c r="CQ17" s="49">
        <f t="shared" si="43"/>
        <v>22</v>
      </c>
      <c r="CR17" s="58">
        <v>452</v>
      </c>
      <c r="CS17" s="49">
        <v>500</v>
      </c>
      <c r="CT17" s="52">
        <f t="shared" si="44"/>
        <v>110.6</v>
      </c>
      <c r="CU17" s="49">
        <f t="shared" si="45"/>
        <v>48</v>
      </c>
      <c r="CV17" s="58">
        <v>6926</v>
      </c>
      <c r="CW17" s="49"/>
      <c r="CX17" s="95">
        <f t="shared" si="46"/>
        <v>0</v>
      </c>
      <c r="CY17" s="49">
        <f t="shared" si="47"/>
        <v>-6926</v>
      </c>
      <c r="CZ17" s="52">
        <f t="shared" si="48"/>
        <v>1532.3</v>
      </c>
      <c r="DA17" s="52">
        <f t="shared" si="48"/>
        <v>0</v>
      </c>
      <c r="DB17" s="52">
        <f t="shared" si="49"/>
        <v>-1532.3</v>
      </c>
      <c r="DC17" s="49">
        <v>660</v>
      </c>
      <c r="DD17" s="49">
        <v>561</v>
      </c>
      <c r="DE17" s="52">
        <f t="shared" si="50"/>
        <v>85</v>
      </c>
      <c r="DF17" s="49">
        <f t="shared" si="51"/>
        <v>-99</v>
      </c>
      <c r="DG17" s="49">
        <v>585</v>
      </c>
      <c r="DH17" s="49">
        <v>500</v>
      </c>
      <c r="DI17" s="52">
        <f t="shared" si="52"/>
        <v>85.470085470085465</v>
      </c>
      <c r="DJ17" s="49">
        <f t="shared" si="53"/>
        <v>-85</v>
      </c>
      <c r="DK17" s="49">
        <v>35</v>
      </c>
      <c r="DL17" s="49">
        <v>57</v>
      </c>
      <c r="DM17" s="52">
        <f t="shared" si="54"/>
        <v>162.9</v>
      </c>
      <c r="DN17" s="49">
        <f t="shared" si="55"/>
        <v>22</v>
      </c>
      <c r="DO17" s="49">
        <v>1686.43</v>
      </c>
      <c r="DP17" s="49">
        <v>3180.14</v>
      </c>
      <c r="DQ17" s="49">
        <f t="shared" si="61"/>
        <v>1493.7099999999998</v>
      </c>
      <c r="DR17" s="59">
        <f t="shared" si="56"/>
        <v>19</v>
      </c>
      <c r="DS17" s="59">
        <f t="shared" si="57"/>
        <v>10</v>
      </c>
      <c r="DT17" s="51">
        <f t="shared" si="58"/>
        <v>-9</v>
      </c>
      <c r="DU17" s="60"/>
      <c r="DV17" s="47"/>
      <c r="DW17" s="47"/>
      <c r="DX17" s="47"/>
      <c r="DY17" s="47"/>
      <c r="DZ17" s="47"/>
      <c r="EA17" s="6"/>
      <c r="EB17" s="6"/>
    </row>
    <row r="18" spans="1:132" s="16" customFormat="1" ht="20.25" customHeight="1" x14ac:dyDescent="0.25">
      <c r="A18" s="48" t="s">
        <v>58</v>
      </c>
      <c r="B18" s="49">
        <v>937</v>
      </c>
      <c r="C18" s="50">
        <v>913</v>
      </c>
      <c r="D18" s="95">
        <f t="shared" si="0"/>
        <v>97.43863393810031</v>
      </c>
      <c r="E18" s="49">
        <f t="shared" si="1"/>
        <v>-24</v>
      </c>
      <c r="F18" s="49">
        <v>454</v>
      </c>
      <c r="G18" s="49">
        <v>409</v>
      </c>
      <c r="H18" s="95">
        <f t="shared" si="2"/>
        <v>90.088105726872243</v>
      </c>
      <c r="I18" s="49">
        <f t="shared" si="3"/>
        <v>-45</v>
      </c>
      <c r="J18" s="49">
        <v>578</v>
      </c>
      <c r="K18" s="49">
        <v>737</v>
      </c>
      <c r="L18" s="95">
        <f t="shared" si="4"/>
        <v>127.50865051903115</v>
      </c>
      <c r="M18" s="49">
        <f t="shared" si="5"/>
        <v>159</v>
      </c>
      <c r="N18" s="49">
        <v>351</v>
      </c>
      <c r="O18" s="49">
        <v>481</v>
      </c>
      <c r="P18" s="95">
        <f t="shared" si="6"/>
        <v>137.03703703703704</v>
      </c>
      <c r="Q18" s="49">
        <f t="shared" si="7"/>
        <v>130</v>
      </c>
      <c r="R18" s="95">
        <f t="shared" si="8"/>
        <v>60.7</v>
      </c>
      <c r="S18" s="95">
        <f t="shared" si="9"/>
        <v>65.3</v>
      </c>
      <c r="T18" s="95">
        <f t="shared" si="10"/>
        <v>4.5999999999999943</v>
      </c>
      <c r="U18" s="49">
        <v>214</v>
      </c>
      <c r="V18" s="49">
        <v>245</v>
      </c>
      <c r="W18" s="52">
        <f t="shared" si="11"/>
        <v>114.48598130841121</v>
      </c>
      <c r="X18" s="49">
        <f t="shared" si="12"/>
        <v>31</v>
      </c>
      <c r="Y18" s="49">
        <v>7</v>
      </c>
      <c r="Z18" s="49">
        <v>1</v>
      </c>
      <c r="AA18" s="52">
        <f t="shared" si="13"/>
        <v>14.285714285714285</v>
      </c>
      <c r="AB18" s="51">
        <f t="shared" si="14"/>
        <v>-6</v>
      </c>
      <c r="AC18" s="51">
        <v>11</v>
      </c>
      <c r="AD18" s="49">
        <v>12</v>
      </c>
      <c r="AE18" s="52">
        <f t="shared" si="15"/>
        <v>109.09090909090908</v>
      </c>
      <c r="AF18" s="51">
        <f t="shared" si="16"/>
        <v>1</v>
      </c>
      <c r="AG18" s="52">
        <f t="shared" si="59"/>
        <v>24.2</v>
      </c>
      <c r="AH18" s="52">
        <f t="shared" si="60"/>
        <v>28</v>
      </c>
      <c r="AI18" s="52">
        <f t="shared" si="18"/>
        <v>3.8000000000000007</v>
      </c>
      <c r="AJ18" s="49">
        <v>131</v>
      </c>
      <c r="AK18" s="51">
        <v>117</v>
      </c>
      <c r="AL18" s="52">
        <f t="shared" si="19"/>
        <v>89.312977099236647</v>
      </c>
      <c r="AM18" s="49">
        <f t="shared" si="20"/>
        <v>-14</v>
      </c>
      <c r="AN18" s="53">
        <v>81.7</v>
      </c>
      <c r="AO18" s="52">
        <v>98.8</v>
      </c>
      <c r="AP18" s="52">
        <f t="shared" si="21"/>
        <v>17.099999999999994</v>
      </c>
      <c r="AQ18" s="51"/>
      <c r="AR18" s="51"/>
      <c r="AS18" s="52" t="e">
        <f t="shared" si="22"/>
        <v>#DIV/0!</v>
      </c>
      <c r="AT18" s="51">
        <f t="shared" si="23"/>
        <v>0</v>
      </c>
      <c r="AU18" s="51">
        <v>7</v>
      </c>
      <c r="AV18" s="52" t="s">
        <v>70</v>
      </c>
      <c r="AW18" s="52">
        <f t="shared" si="24"/>
        <v>0</v>
      </c>
      <c r="AX18" s="51">
        <f t="shared" si="25"/>
        <v>-7</v>
      </c>
      <c r="AY18" s="52">
        <v>100</v>
      </c>
      <c r="AZ18" s="52"/>
      <c r="BA18" s="52"/>
      <c r="BB18" s="49">
        <v>163</v>
      </c>
      <c r="BC18" s="49">
        <v>87</v>
      </c>
      <c r="BD18" s="52">
        <f t="shared" si="27"/>
        <v>53.374233128834362</v>
      </c>
      <c r="BE18" s="49">
        <f t="shared" si="28"/>
        <v>-76</v>
      </c>
      <c r="BF18" s="49">
        <v>140</v>
      </c>
      <c r="BG18" s="49">
        <v>87</v>
      </c>
      <c r="BH18" s="95">
        <f t="shared" si="29"/>
        <v>62.142857142857146</v>
      </c>
      <c r="BI18" s="49">
        <f t="shared" si="30"/>
        <v>-53</v>
      </c>
      <c r="BJ18" s="49">
        <v>848</v>
      </c>
      <c r="BK18" s="49">
        <v>868</v>
      </c>
      <c r="BL18" s="52">
        <f t="shared" si="31"/>
        <v>102.35849056603774</v>
      </c>
      <c r="BM18" s="49">
        <f t="shared" si="32"/>
        <v>20</v>
      </c>
      <c r="BN18" s="54">
        <v>1280.6366047745357</v>
      </c>
      <c r="BO18" s="49">
        <v>1563.3474576271187</v>
      </c>
      <c r="BP18" s="49">
        <f t="shared" si="33"/>
        <v>282.710852852583</v>
      </c>
      <c r="BQ18" s="49">
        <v>115</v>
      </c>
      <c r="BR18" s="49">
        <v>120</v>
      </c>
      <c r="BS18" s="96">
        <f t="shared" si="34"/>
        <v>5</v>
      </c>
      <c r="BT18" s="55">
        <v>171</v>
      </c>
      <c r="BU18" s="51">
        <v>155</v>
      </c>
      <c r="BV18" s="51">
        <f t="shared" si="35"/>
        <v>-16</v>
      </c>
      <c r="BW18" s="55">
        <v>167</v>
      </c>
      <c r="BX18" s="51">
        <v>147</v>
      </c>
      <c r="BY18" s="51">
        <f t="shared" si="36"/>
        <v>-20</v>
      </c>
      <c r="BZ18" s="52">
        <v>16.2</v>
      </c>
      <c r="CA18" s="52">
        <v>7.6</v>
      </c>
      <c r="CB18" s="52">
        <f t="shared" si="37"/>
        <v>-8.6</v>
      </c>
      <c r="CC18" s="56">
        <v>32.1</v>
      </c>
      <c r="CD18" s="56">
        <v>29.5</v>
      </c>
      <c r="CE18" s="56">
        <f t="shared" si="38"/>
        <v>-2.6000000000000014</v>
      </c>
      <c r="CF18" s="43">
        <f t="shared" si="39"/>
        <v>301</v>
      </c>
      <c r="CG18" s="44">
        <f t="shared" si="39"/>
        <v>269</v>
      </c>
      <c r="CH18" s="45">
        <v>227</v>
      </c>
      <c r="CI18" s="45">
        <v>256</v>
      </c>
      <c r="CJ18" s="57">
        <v>119</v>
      </c>
      <c r="CK18" s="57">
        <v>185</v>
      </c>
      <c r="CL18" s="56">
        <f t="shared" si="40"/>
        <v>155.5</v>
      </c>
      <c r="CM18" s="57">
        <f t="shared" si="41"/>
        <v>66</v>
      </c>
      <c r="CN18" s="58">
        <v>560</v>
      </c>
      <c r="CO18" s="49">
        <v>673</v>
      </c>
      <c r="CP18" s="52">
        <f t="shared" si="42"/>
        <v>120.2</v>
      </c>
      <c r="CQ18" s="49">
        <f t="shared" si="43"/>
        <v>113</v>
      </c>
      <c r="CR18" s="58">
        <v>557</v>
      </c>
      <c r="CS18" s="49">
        <v>651</v>
      </c>
      <c r="CT18" s="52">
        <f t="shared" si="44"/>
        <v>116.9</v>
      </c>
      <c r="CU18" s="49">
        <f t="shared" si="45"/>
        <v>94</v>
      </c>
      <c r="CV18" s="58">
        <v>9103</v>
      </c>
      <c r="CW18" s="49"/>
      <c r="CX18" s="95">
        <f t="shared" si="46"/>
        <v>0</v>
      </c>
      <c r="CY18" s="49">
        <f t="shared" si="47"/>
        <v>-9103</v>
      </c>
      <c r="CZ18" s="52">
        <f t="shared" si="48"/>
        <v>1634.3</v>
      </c>
      <c r="DA18" s="52">
        <f t="shared" si="48"/>
        <v>0</v>
      </c>
      <c r="DB18" s="52">
        <f t="shared" si="49"/>
        <v>-1634.3</v>
      </c>
      <c r="DC18" s="49">
        <v>409</v>
      </c>
      <c r="DD18" s="49">
        <v>388</v>
      </c>
      <c r="DE18" s="52">
        <f t="shared" si="50"/>
        <v>94.865525672371646</v>
      </c>
      <c r="DF18" s="49">
        <f t="shared" si="51"/>
        <v>-21</v>
      </c>
      <c r="DG18" s="49">
        <v>357</v>
      </c>
      <c r="DH18" s="49">
        <v>347</v>
      </c>
      <c r="DI18" s="52">
        <f t="shared" si="52"/>
        <v>97.198879551820724</v>
      </c>
      <c r="DJ18" s="49">
        <f t="shared" si="53"/>
        <v>-10</v>
      </c>
      <c r="DK18" s="49">
        <v>28</v>
      </c>
      <c r="DL18" s="49">
        <v>53</v>
      </c>
      <c r="DM18" s="52">
        <f t="shared" si="54"/>
        <v>189.3</v>
      </c>
      <c r="DN18" s="49">
        <f t="shared" si="55"/>
        <v>25</v>
      </c>
      <c r="DO18" s="49">
        <v>1892.43</v>
      </c>
      <c r="DP18" s="49">
        <v>3361.77</v>
      </c>
      <c r="DQ18" s="49">
        <f t="shared" si="61"/>
        <v>1469.34</v>
      </c>
      <c r="DR18" s="59">
        <f t="shared" si="56"/>
        <v>15</v>
      </c>
      <c r="DS18" s="59">
        <f t="shared" si="57"/>
        <v>7</v>
      </c>
      <c r="DT18" s="51">
        <f t="shared" si="58"/>
        <v>-8</v>
      </c>
      <c r="DU18" s="60"/>
      <c r="DV18" s="47"/>
      <c r="DW18" s="47"/>
      <c r="DX18" s="47"/>
      <c r="DY18" s="47"/>
      <c r="DZ18" s="47"/>
      <c r="EA18" s="6"/>
      <c r="EB18" s="6"/>
    </row>
    <row r="19" spans="1:132" s="63" customFormat="1" ht="20.25" customHeight="1" x14ac:dyDescent="0.2">
      <c r="A19" s="62" t="s">
        <v>59</v>
      </c>
      <c r="B19" s="49">
        <v>2673</v>
      </c>
      <c r="C19" s="50">
        <v>2182</v>
      </c>
      <c r="D19" s="95">
        <f t="shared" si="0"/>
        <v>81.631126075570521</v>
      </c>
      <c r="E19" s="49">
        <f t="shared" si="1"/>
        <v>-491</v>
      </c>
      <c r="F19" s="49">
        <v>1424</v>
      </c>
      <c r="G19" s="49">
        <v>1245</v>
      </c>
      <c r="H19" s="95">
        <f t="shared" si="2"/>
        <v>87.42977528089888</v>
      </c>
      <c r="I19" s="49">
        <f t="shared" si="3"/>
        <v>-179</v>
      </c>
      <c r="J19" s="49">
        <v>1376</v>
      </c>
      <c r="K19" s="49">
        <v>1448</v>
      </c>
      <c r="L19" s="95">
        <f t="shared" si="4"/>
        <v>105.23255813953489</v>
      </c>
      <c r="M19" s="49">
        <f t="shared" si="5"/>
        <v>72</v>
      </c>
      <c r="N19" s="49">
        <v>652</v>
      </c>
      <c r="O19" s="49">
        <v>942</v>
      </c>
      <c r="P19" s="95">
        <f t="shared" si="6"/>
        <v>144.47852760736197</v>
      </c>
      <c r="Q19" s="49">
        <f t="shared" si="7"/>
        <v>290</v>
      </c>
      <c r="R19" s="95">
        <f t="shared" si="8"/>
        <v>47.4</v>
      </c>
      <c r="S19" s="95">
        <f t="shared" si="9"/>
        <v>65.099999999999994</v>
      </c>
      <c r="T19" s="95">
        <f t="shared" si="10"/>
        <v>17.699999999999996</v>
      </c>
      <c r="U19" s="49">
        <v>692</v>
      </c>
      <c r="V19" s="49">
        <v>473</v>
      </c>
      <c r="W19" s="52">
        <f t="shared" si="11"/>
        <v>68.352601156069355</v>
      </c>
      <c r="X19" s="49">
        <f t="shared" si="12"/>
        <v>-219</v>
      </c>
      <c r="Y19" s="49">
        <v>14</v>
      </c>
      <c r="Z19" s="49">
        <v>1</v>
      </c>
      <c r="AA19" s="52">
        <f t="shared" si="13"/>
        <v>7.1428571428571423</v>
      </c>
      <c r="AB19" s="51">
        <f t="shared" si="14"/>
        <v>-13</v>
      </c>
      <c r="AC19" s="51">
        <v>32</v>
      </c>
      <c r="AD19" s="49">
        <v>22</v>
      </c>
      <c r="AE19" s="52">
        <f t="shared" si="15"/>
        <v>68.75</v>
      </c>
      <c r="AF19" s="51">
        <f t="shared" si="16"/>
        <v>-10</v>
      </c>
      <c r="AG19" s="52">
        <f t="shared" si="59"/>
        <v>27.1</v>
      </c>
      <c r="AH19" s="52">
        <f t="shared" si="60"/>
        <v>23.2</v>
      </c>
      <c r="AI19" s="52">
        <f t="shared" si="18"/>
        <v>-3.9000000000000021</v>
      </c>
      <c r="AJ19" s="49">
        <v>203</v>
      </c>
      <c r="AK19" s="51">
        <v>192</v>
      </c>
      <c r="AL19" s="52">
        <f t="shared" si="19"/>
        <v>94.581280788177338</v>
      </c>
      <c r="AM19" s="49">
        <f t="shared" si="20"/>
        <v>-11</v>
      </c>
      <c r="AN19" s="53">
        <v>78.599999999999994</v>
      </c>
      <c r="AO19" s="52">
        <v>87.7</v>
      </c>
      <c r="AP19" s="52">
        <f t="shared" si="21"/>
        <v>9.1000000000000085</v>
      </c>
      <c r="AQ19" s="51"/>
      <c r="AR19" s="51"/>
      <c r="AS19" s="52" t="e">
        <f t="shared" si="22"/>
        <v>#DIV/0!</v>
      </c>
      <c r="AT19" s="51" t="s">
        <v>47</v>
      </c>
      <c r="AU19" s="51">
        <v>43</v>
      </c>
      <c r="AV19" s="52" t="s">
        <v>72</v>
      </c>
      <c r="AW19" s="52">
        <f t="shared" si="24"/>
        <v>106.9767441860465</v>
      </c>
      <c r="AX19" s="51">
        <f t="shared" si="25"/>
        <v>3</v>
      </c>
      <c r="AY19" s="52">
        <v>100</v>
      </c>
      <c r="AZ19" s="52">
        <v>16.7</v>
      </c>
      <c r="BA19" s="52">
        <f t="shared" si="26"/>
        <v>-83.3</v>
      </c>
      <c r="BB19" s="49">
        <v>271</v>
      </c>
      <c r="BC19" s="49">
        <v>210</v>
      </c>
      <c r="BD19" s="52">
        <f t="shared" si="27"/>
        <v>77.490774907749085</v>
      </c>
      <c r="BE19" s="49">
        <f t="shared" si="28"/>
        <v>-61</v>
      </c>
      <c r="BF19" s="49">
        <v>271</v>
      </c>
      <c r="BG19" s="49">
        <v>210</v>
      </c>
      <c r="BH19" s="95">
        <f t="shared" si="29"/>
        <v>77.490774907749085</v>
      </c>
      <c r="BI19" s="49">
        <f t="shared" si="30"/>
        <v>-61</v>
      </c>
      <c r="BJ19" s="49">
        <v>2050</v>
      </c>
      <c r="BK19" s="49">
        <v>1818</v>
      </c>
      <c r="BL19" s="52">
        <f t="shared" si="31"/>
        <v>88.682926829268297</v>
      </c>
      <c r="BM19" s="49">
        <f t="shared" si="32"/>
        <v>-232</v>
      </c>
      <c r="BN19" s="54">
        <v>1390.5331882480957</v>
      </c>
      <c r="BO19" s="49">
        <v>1464.6616541353383</v>
      </c>
      <c r="BP19" s="49">
        <f t="shared" si="33"/>
        <v>74.128465887242555</v>
      </c>
      <c r="BQ19" s="49">
        <v>122</v>
      </c>
      <c r="BR19" s="49">
        <v>118</v>
      </c>
      <c r="BS19" s="96">
        <f t="shared" si="34"/>
        <v>-4</v>
      </c>
      <c r="BT19" s="55">
        <v>107</v>
      </c>
      <c r="BU19" s="51">
        <v>108</v>
      </c>
      <c r="BV19" s="51">
        <f t="shared" si="35"/>
        <v>1</v>
      </c>
      <c r="BW19" s="55">
        <v>97</v>
      </c>
      <c r="BX19" s="51">
        <v>95</v>
      </c>
      <c r="BY19" s="51">
        <f t="shared" si="36"/>
        <v>-2</v>
      </c>
      <c r="BZ19" s="52">
        <v>7.7</v>
      </c>
      <c r="CA19" s="52">
        <v>5.9</v>
      </c>
      <c r="CB19" s="52">
        <f t="shared" si="37"/>
        <v>-1.7999999999999998</v>
      </c>
      <c r="CC19" s="56">
        <v>32.700000000000003</v>
      </c>
      <c r="CD19" s="56">
        <v>34.299999999999997</v>
      </c>
      <c r="CE19" s="56">
        <f t="shared" si="38"/>
        <v>1.5999999999999943</v>
      </c>
      <c r="CF19" s="43">
        <f t="shared" si="39"/>
        <v>873</v>
      </c>
      <c r="CG19" s="44">
        <f t="shared" si="39"/>
        <v>749</v>
      </c>
      <c r="CH19" s="45">
        <v>724</v>
      </c>
      <c r="CI19" s="45">
        <v>506</v>
      </c>
      <c r="CJ19" s="57">
        <v>393</v>
      </c>
      <c r="CK19" s="57">
        <v>453</v>
      </c>
      <c r="CL19" s="56">
        <f t="shared" si="40"/>
        <v>115.3</v>
      </c>
      <c r="CM19" s="57">
        <f t="shared" si="41"/>
        <v>60</v>
      </c>
      <c r="CN19" s="58">
        <v>1415</v>
      </c>
      <c r="CO19" s="49">
        <v>1594</v>
      </c>
      <c r="CP19" s="52">
        <f t="shared" si="42"/>
        <v>112.7</v>
      </c>
      <c r="CQ19" s="49">
        <f t="shared" si="43"/>
        <v>179</v>
      </c>
      <c r="CR19" s="58">
        <v>1364</v>
      </c>
      <c r="CS19" s="49">
        <v>1540</v>
      </c>
      <c r="CT19" s="52">
        <f t="shared" si="44"/>
        <v>112.9</v>
      </c>
      <c r="CU19" s="49">
        <f t="shared" si="45"/>
        <v>176</v>
      </c>
      <c r="CV19" s="58">
        <v>5336</v>
      </c>
      <c r="CW19" s="49"/>
      <c r="CX19" s="95">
        <f t="shared" si="46"/>
        <v>0</v>
      </c>
      <c r="CY19" s="49">
        <f t="shared" si="47"/>
        <v>-5336</v>
      </c>
      <c r="CZ19" s="52">
        <f t="shared" si="48"/>
        <v>391.2</v>
      </c>
      <c r="DA19" s="52">
        <f t="shared" si="48"/>
        <v>0</v>
      </c>
      <c r="DB19" s="52">
        <f t="shared" si="49"/>
        <v>-391.2</v>
      </c>
      <c r="DC19" s="49">
        <v>1076</v>
      </c>
      <c r="DD19" s="49">
        <v>927</v>
      </c>
      <c r="DE19" s="52">
        <f t="shared" si="50"/>
        <v>86.152416356877325</v>
      </c>
      <c r="DF19" s="49">
        <f t="shared" si="51"/>
        <v>-149</v>
      </c>
      <c r="DG19" s="49">
        <v>928</v>
      </c>
      <c r="DH19" s="49">
        <v>801</v>
      </c>
      <c r="DI19" s="52">
        <f t="shared" si="52"/>
        <v>86.314655172413794</v>
      </c>
      <c r="DJ19" s="49">
        <f t="shared" si="53"/>
        <v>-127</v>
      </c>
      <c r="DK19" s="49">
        <v>51</v>
      </c>
      <c r="DL19" s="49">
        <v>157</v>
      </c>
      <c r="DM19" s="52" t="s">
        <v>48</v>
      </c>
      <c r="DN19" s="49">
        <f t="shared" si="55"/>
        <v>106</v>
      </c>
      <c r="DO19" s="49">
        <v>1894.96</v>
      </c>
      <c r="DP19" s="49">
        <v>3371.34</v>
      </c>
      <c r="DQ19" s="49">
        <f t="shared" si="61"/>
        <v>1476.38</v>
      </c>
      <c r="DR19" s="59">
        <f t="shared" si="56"/>
        <v>21</v>
      </c>
      <c r="DS19" s="59">
        <f t="shared" si="57"/>
        <v>6</v>
      </c>
      <c r="DT19" s="51">
        <f t="shared" si="58"/>
        <v>-15</v>
      </c>
      <c r="DU19" s="60"/>
      <c r="DV19" s="47"/>
      <c r="DW19" s="47"/>
      <c r="DX19" s="47"/>
      <c r="DY19" s="47"/>
      <c r="DZ19" s="47"/>
      <c r="EA19" s="6"/>
      <c r="EB19" s="6"/>
    </row>
    <row r="20" spans="1:132" s="16" customFormat="1" ht="20.25" customHeight="1" x14ac:dyDescent="0.25">
      <c r="A20" s="48" t="s">
        <v>60</v>
      </c>
      <c r="B20" s="49">
        <v>858</v>
      </c>
      <c r="C20" s="50">
        <v>904</v>
      </c>
      <c r="D20" s="95">
        <f t="shared" si="0"/>
        <v>105.36130536130537</v>
      </c>
      <c r="E20" s="49">
        <f t="shared" si="1"/>
        <v>46</v>
      </c>
      <c r="F20" s="49">
        <v>480</v>
      </c>
      <c r="G20" s="49">
        <v>477</v>
      </c>
      <c r="H20" s="95">
        <f t="shared" si="2"/>
        <v>99.375</v>
      </c>
      <c r="I20" s="49">
        <f t="shared" si="3"/>
        <v>-3</v>
      </c>
      <c r="J20" s="49">
        <v>609</v>
      </c>
      <c r="K20" s="49">
        <v>659</v>
      </c>
      <c r="L20" s="95">
        <f t="shared" si="4"/>
        <v>108.21018062397371</v>
      </c>
      <c r="M20" s="49">
        <f t="shared" si="5"/>
        <v>50</v>
      </c>
      <c r="N20" s="49">
        <v>298</v>
      </c>
      <c r="O20" s="49">
        <v>325</v>
      </c>
      <c r="P20" s="95">
        <f t="shared" si="6"/>
        <v>109.06040268456377</v>
      </c>
      <c r="Q20" s="49">
        <f t="shared" si="7"/>
        <v>27</v>
      </c>
      <c r="R20" s="95">
        <f t="shared" si="8"/>
        <v>48.9</v>
      </c>
      <c r="S20" s="95">
        <f t="shared" si="9"/>
        <v>49.3</v>
      </c>
      <c r="T20" s="95">
        <f t="shared" si="10"/>
        <v>0.39999999999999858</v>
      </c>
      <c r="U20" s="49">
        <v>300</v>
      </c>
      <c r="V20" s="49">
        <v>305</v>
      </c>
      <c r="W20" s="52">
        <f t="shared" si="11"/>
        <v>101.66666666666666</v>
      </c>
      <c r="X20" s="49">
        <f t="shared" si="12"/>
        <v>5</v>
      </c>
      <c r="Y20" s="49">
        <v>7</v>
      </c>
      <c r="Z20" s="49">
        <v>1</v>
      </c>
      <c r="AA20" s="52">
        <f t="shared" si="13"/>
        <v>14.285714285714285</v>
      </c>
      <c r="AB20" s="51">
        <f t="shared" si="14"/>
        <v>-6</v>
      </c>
      <c r="AC20" s="51">
        <v>8</v>
      </c>
      <c r="AD20" s="49">
        <v>13</v>
      </c>
      <c r="AE20" s="52">
        <f t="shared" si="15"/>
        <v>162.5</v>
      </c>
      <c r="AF20" s="51">
        <f t="shared" si="16"/>
        <v>5</v>
      </c>
      <c r="AG20" s="52">
        <f t="shared" si="59"/>
        <v>36.200000000000003</v>
      </c>
      <c r="AH20" s="52">
        <f t="shared" si="60"/>
        <v>36.9</v>
      </c>
      <c r="AI20" s="52">
        <f t="shared" si="18"/>
        <v>0.69999999999999574</v>
      </c>
      <c r="AJ20" s="49">
        <v>111</v>
      </c>
      <c r="AK20" s="51">
        <v>105</v>
      </c>
      <c r="AL20" s="52">
        <f t="shared" si="19"/>
        <v>94.594594594594597</v>
      </c>
      <c r="AM20" s="49">
        <f t="shared" si="20"/>
        <v>-6</v>
      </c>
      <c r="AN20" s="53">
        <v>94.1</v>
      </c>
      <c r="AO20" s="52">
        <v>85</v>
      </c>
      <c r="AP20" s="52">
        <f t="shared" si="21"/>
        <v>-9.0999999999999943</v>
      </c>
      <c r="AQ20" s="51"/>
      <c r="AR20" s="51"/>
      <c r="AS20" s="52" t="e">
        <f t="shared" si="22"/>
        <v>#DIV/0!</v>
      </c>
      <c r="AT20" s="51">
        <f t="shared" ref="AT20:AT28" si="62">AR20-AQ20</f>
        <v>0</v>
      </c>
      <c r="AU20" s="51">
        <v>81</v>
      </c>
      <c r="AV20" s="52" t="s">
        <v>73</v>
      </c>
      <c r="AW20" s="52">
        <f t="shared" si="24"/>
        <v>50.617283950617285</v>
      </c>
      <c r="AX20" s="51">
        <f t="shared" si="25"/>
        <v>-40</v>
      </c>
      <c r="AY20" s="52">
        <v>50</v>
      </c>
      <c r="AZ20" s="52">
        <v>63.4</v>
      </c>
      <c r="BA20" s="52">
        <f t="shared" si="26"/>
        <v>13.399999999999999</v>
      </c>
      <c r="BB20" s="49">
        <v>127</v>
      </c>
      <c r="BC20" s="49">
        <v>118</v>
      </c>
      <c r="BD20" s="52">
        <f t="shared" si="27"/>
        <v>92.913385826771659</v>
      </c>
      <c r="BE20" s="49">
        <f t="shared" si="28"/>
        <v>-9</v>
      </c>
      <c r="BF20" s="49">
        <v>127</v>
      </c>
      <c r="BG20" s="49">
        <v>114</v>
      </c>
      <c r="BH20" s="95">
        <f t="shared" si="29"/>
        <v>89.763779527559052</v>
      </c>
      <c r="BI20" s="49">
        <f t="shared" si="30"/>
        <v>-13</v>
      </c>
      <c r="BJ20" s="49">
        <v>829</v>
      </c>
      <c r="BK20" s="49">
        <v>866</v>
      </c>
      <c r="BL20" s="52">
        <f t="shared" si="31"/>
        <v>104.46320868516285</v>
      </c>
      <c r="BM20" s="49">
        <f t="shared" si="32"/>
        <v>37</v>
      </c>
      <c r="BN20" s="54">
        <v>1643.436754176611</v>
      </c>
      <c r="BO20" s="49">
        <v>1753.2075471698113</v>
      </c>
      <c r="BP20" s="49">
        <f t="shared" si="33"/>
        <v>109.7707929932003</v>
      </c>
      <c r="BQ20" s="49">
        <v>106</v>
      </c>
      <c r="BR20" s="49">
        <v>104</v>
      </c>
      <c r="BS20" s="96">
        <f t="shared" si="34"/>
        <v>-2</v>
      </c>
      <c r="BT20" s="55">
        <v>133</v>
      </c>
      <c r="BU20" s="51">
        <v>119</v>
      </c>
      <c r="BV20" s="51">
        <f t="shared" si="35"/>
        <v>-14</v>
      </c>
      <c r="BW20" s="55">
        <v>129</v>
      </c>
      <c r="BX20" s="51">
        <v>110</v>
      </c>
      <c r="BY20" s="51">
        <f t="shared" si="36"/>
        <v>-19</v>
      </c>
      <c r="BZ20" s="52">
        <v>0.5</v>
      </c>
      <c r="CA20" s="52">
        <v>0.9</v>
      </c>
      <c r="CB20" s="52">
        <f t="shared" si="37"/>
        <v>0.4</v>
      </c>
      <c r="CC20" s="56">
        <v>26.3</v>
      </c>
      <c r="CD20" s="56">
        <v>34</v>
      </c>
      <c r="CE20" s="56">
        <f t="shared" si="38"/>
        <v>7.6999999999999993</v>
      </c>
      <c r="CF20" s="43">
        <f t="shared" si="39"/>
        <v>226</v>
      </c>
      <c r="CG20" s="44">
        <f t="shared" si="39"/>
        <v>307</v>
      </c>
      <c r="CH20" s="45">
        <v>311</v>
      </c>
      <c r="CI20" s="45">
        <v>334</v>
      </c>
      <c r="CJ20" s="57">
        <v>119</v>
      </c>
      <c r="CK20" s="57">
        <v>135</v>
      </c>
      <c r="CL20" s="56">
        <f t="shared" si="40"/>
        <v>113.4</v>
      </c>
      <c r="CM20" s="57">
        <f t="shared" si="41"/>
        <v>16</v>
      </c>
      <c r="CN20" s="58">
        <v>589</v>
      </c>
      <c r="CO20" s="49">
        <v>616</v>
      </c>
      <c r="CP20" s="52">
        <f t="shared" si="42"/>
        <v>104.6</v>
      </c>
      <c r="CQ20" s="49">
        <f t="shared" si="43"/>
        <v>27</v>
      </c>
      <c r="CR20" s="58">
        <v>574</v>
      </c>
      <c r="CS20" s="49">
        <v>600</v>
      </c>
      <c r="CT20" s="52">
        <f t="shared" si="44"/>
        <v>104.5</v>
      </c>
      <c r="CU20" s="49">
        <f t="shared" si="45"/>
        <v>26</v>
      </c>
      <c r="CV20" s="58">
        <v>15212</v>
      </c>
      <c r="CW20" s="49"/>
      <c r="CX20" s="95">
        <f t="shared" si="46"/>
        <v>0</v>
      </c>
      <c r="CY20" s="49">
        <f t="shared" si="47"/>
        <v>-15212</v>
      </c>
      <c r="CZ20" s="52">
        <f t="shared" si="48"/>
        <v>2650.2</v>
      </c>
      <c r="DA20" s="52">
        <f t="shared" si="48"/>
        <v>0</v>
      </c>
      <c r="DB20" s="52">
        <f t="shared" si="49"/>
        <v>-2650.2</v>
      </c>
      <c r="DC20" s="49">
        <v>321</v>
      </c>
      <c r="DD20" s="49">
        <v>263</v>
      </c>
      <c r="DE20" s="52">
        <f t="shared" si="50"/>
        <v>81.931464174454831</v>
      </c>
      <c r="DF20" s="49">
        <f t="shared" si="51"/>
        <v>-58</v>
      </c>
      <c r="DG20" s="49">
        <v>295</v>
      </c>
      <c r="DH20" s="49">
        <v>244</v>
      </c>
      <c r="DI20" s="52">
        <f t="shared" si="52"/>
        <v>82.711864406779654</v>
      </c>
      <c r="DJ20" s="49">
        <f t="shared" si="53"/>
        <v>-51</v>
      </c>
      <c r="DK20" s="49">
        <v>25</v>
      </c>
      <c r="DL20" s="49">
        <v>28</v>
      </c>
      <c r="DM20" s="52">
        <f t="shared" si="54"/>
        <v>112</v>
      </c>
      <c r="DN20" s="49">
        <f t="shared" si="55"/>
        <v>3</v>
      </c>
      <c r="DO20" s="49">
        <v>1810.56</v>
      </c>
      <c r="DP20" s="49">
        <v>3621.35</v>
      </c>
      <c r="DQ20" s="49">
        <f t="shared" si="61"/>
        <v>1810.79</v>
      </c>
      <c r="DR20" s="59">
        <f t="shared" si="56"/>
        <v>13</v>
      </c>
      <c r="DS20" s="59">
        <f t="shared" si="57"/>
        <v>9</v>
      </c>
      <c r="DT20" s="51">
        <f t="shared" si="58"/>
        <v>-4</v>
      </c>
      <c r="DU20" s="60"/>
      <c r="DV20" s="47"/>
      <c r="DW20" s="47"/>
      <c r="DX20" s="47"/>
      <c r="DY20" s="47"/>
      <c r="DZ20" s="47"/>
      <c r="EA20" s="6"/>
      <c r="EB20" s="6"/>
    </row>
    <row r="21" spans="1:132" s="16" customFormat="1" ht="20.25" customHeight="1" x14ac:dyDescent="0.25">
      <c r="A21" s="48" t="s">
        <v>61</v>
      </c>
      <c r="B21" s="49">
        <v>476</v>
      </c>
      <c r="C21" s="50">
        <v>454</v>
      </c>
      <c r="D21" s="95">
        <f t="shared" si="0"/>
        <v>95.378151260504211</v>
      </c>
      <c r="E21" s="49">
        <f t="shared" si="1"/>
        <v>-22</v>
      </c>
      <c r="F21" s="49">
        <v>234</v>
      </c>
      <c r="G21" s="49">
        <v>244</v>
      </c>
      <c r="H21" s="95">
        <f t="shared" si="2"/>
        <v>104.27350427350429</v>
      </c>
      <c r="I21" s="49">
        <f t="shared" si="3"/>
        <v>10</v>
      </c>
      <c r="J21" s="49">
        <v>299</v>
      </c>
      <c r="K21" s="49">
        <v>317</v>
      </c>
      <c r="L21" s="95">
        <f t="shared" si="4"/>
        <v>106.0200668896321</v>
      </c>
      <c r="M21" s="49">
        <f t="shared" si="5"/>
        <v>18</v>
      </c>
      <c r="N21" s="49">
        <v>129</v>
      </c>
      <c r="O21" s="49">
        <v>163</v>
      </c>
      <c r="P21" s="95">
        <f t="shared" si="6"/>
        <v>126.35658914728683</v>
      </c>
      <c r="Q21" s="49">
        <f t="shared" si="7"/>
        <v>34</v>
      </c>
      <c r="R21" s="95">
        <f t="shared" si="8"/>
        <v>43.1</v>
      </c>
      <c r="S21" s="95">
        <f t="shared" si="9"/>
        <v>51.4</v>
      </c>
      <c r="T21" s="95">
        <f t="shared" si="10"/>
        <v>8.2999999999999972</v>
      </c>
      <c r="U21" s="49">
        <v>159</v>
      </c>
      <c r="V21" s="49">
        <v>145</v>
      </c>
      <c r="W21" s="52">
        <f t="shared" si="11"/>
        <v>91.19496855345912</v>
      </c>
      <c r="X21" s="49">
        <f t="shared" si="12"/>
        <v>-14</v>
      </c>
      <c r="Y21" s="49">
        <v>7</v>
      </c>
      <c r="Z21" s="49">
        <v>0</v>
      </c>
      <c r="AA21" s="52">
        <f t="shared" si="13"/>
        <v>0</v>
      </c>
      <c r="AB21" s="51">
        <f t="shared" si="14"/>
        <v>-7</v>
      </c>
      <c r="AC21" s="51">
        <v>4</v>
      </c>
      <c r="AD21" s="49">
        <v>3</v>
      </c>
      <c r="AE21" s="52">
        <f t="shared" si="15"/>
        <v>75</v>
      </c>
      <c r="AF21" s="51">
        <f t="shared" si="16"/>
        <v>-1</v>
      </c>
      <c r="AG21" s="52">
        <f t="shared" si="59"/>
        <v>35.700000000000003</v>
      </c>
      <c r="AH21" s="52">
        <f t="shared" si="60"/>
        <v>33.9</v>
      </c>
      <c r="AI21" s="52">
        <f t="shared" si="18"/>
        <v>-1.8000000000000043</v>
      </c>
      <c r="AJ21" s="49">
        <v>62</v>
      </c>
      <c r="AK21" s="51">
        <v>75</v>
      </c>
      <c r="AL21" s="52">
        <f t="shared" si="19"/>
        <v>120.96774193548387</v>
      </c>
      <c r="AM21" s="49">
        <f t="shared" si="20"/>
        <v>13</v>
      </c>
      <c r="AN21" s="53">
        <v>84.9</v>
      </c>
      <c r="AO21" s="52">
        <v>75.7</v>
      </c>
      <c r="AP21" s="52">
        <f t="shared" si="21"/>
        <v>-9.2000000000000028</v>
      </c>
      <c r="AQ21" s="51"/>
      <c r="AR21" s="51"/>
      <c r="AS21" s="52" t="e">
        <f t="shared" si="22"/>
        <v>#DIV/0!</v>
      </c>
      <c r="AT21" s="51">
        <f t="shared" si="62"/>
        <v>0</v>
      </c>
      <c r="AU21" s="51">
        <v>0</v>
      </c>
      <c r="AV21" s="52" t="s">
        <v>70</v>
      </c>
      <c r="AW21" s="52">
        <v>0</v>
      </c>
      <c r="AX21" s="51">
        <f t="shared" si="25"/>
        <v>0</v>
      </c>
      <c r="AY21" s="52"/>
      <c r="AZ21" s="52"/>
      <c r="BA21" s="52"/>
      <c r="BB21" s="49">
        <v>56</v>
      </c>
      <c r="BC21" s="49">
        <v>48</v>
      </c>
      <c r="BD21" s="52">
        <f t="shared" si="27"/>
        <v>85.714285714285708</v>
      </c>
      <c r="BE21" s="49">
        <f t="shared" si="28"/>
        <v>-8</v>
      </c>
      <c r="BF21" s="49">
        <v>56</v>
      </c>
      <c r="BG21" s="49">
        <v>47</v>
      </c>
      <c r="BH21" s="95">
        <f t="shared" si="29"/>
        <v>83.928571428571431</v>
      </c>
      <c r="BI21" s="49">
        <f t="shared" si="30"/>
        <v>-9</v>
      </c>
      <c r="BJ21" s="49">
        <v>419</v>
      </c>
      <c r="BK21" s="49">
        <v>410</v>
      </c>
      <c r="BL21" s="52">
        <f t="shared" si="31"/>
        <v>97.85202863961814</v>
      </c>
      <c r="BM21" s="49">
        <f t="shared" si="32"/>
        <v>-9</v>
      </c>
      <c r="BN21" s="54">
        <v>1305.3333333333333</v>
      </c>
      <c r="BO21" s="49">
        <v>1623.1707317073171</v>
      </c>
      <c r="BP21" s="49">
        <f t="shared" si="33"/>
        <v>317.83739837398389</v>
      </c>
      <c r="BQ21" s="49">
        <v>115</v>
      </c>
      <c r="BR21" s="49">
        <v>109</v>
      </c>
      <c r="BS21" s="96">
        <f t="shared" si="34"/>
        <v>-6</v>
      </c>
      <c r="BT21" s="61">
        <v>121</v>
      </c>
      <c r="BU21" s="51">
        <v>103</v>
      </c>
      <c r="BV21" s="51">
        <f t="shared" si="35"/>
        <v>-18</v>
      </c>
      <c r="BW21" s="61">
        <v>117</v>
      </c>
      <c r="BX21" s="51">
        <v>99</v>
      </c>
      <c r="BY21" s="51">
        <f t="shared" si="36"/>
        <v>-18</v>
      </c>
      <c r="BZ21" s="52">
        <v>1.9</v>
      </c>
      <c r="CA21" s="52">
        <v>4</v>
      </c>
      <c r="CB21" s="52">
        <f t="shared" si="37"/>
        <v>2.1</v>
      </c>
      <c r="CC21" s="56">
        <v>27.9</v>
      </c>
      <c r="CD21" s="56">
        <v>26.4</v>
      </c>
      <c r="CE21" s="56">
        <f t="shared" si="38"/>
        <v>-1.5</v>
      </c>
      <c r="CF21" s="43">
        <f t="shared" si="39"/>
        <v>133</v>
      </c>
      <c r="CG21" s="44">
        <f t="shared" si="39"/>
        <v>120</v>
      </c>
      <c r="CH21" s="45">
        <v>170</v>
      </c>
      <c r="CI21" s="45">
        <v>154</v>
      </c>
      <c r="CJ21" s="57">
        <v>96</v>
      </c>
      <c r="CK21" s="57">
        <v>105</v>
      </c>
      <c r="CL21" s="56">
        <f t="shared" si="40"/>
        <v>109.4</v>
      </c>
      <c r="CM21" s="57">
        <f t="shared" si="41"/>
        <v>9</v>
      </c>
      <c r="CN21" s="58">
        <v>308</v>
      </c>
      <c r="CO21" s="49">
        <v>319</v>
      </c>
      <c r="CP21" s="52">
        <f t="shared" si="42"/>
        <v>103.6</v>
      </c>
      <c r="CQ21" s="49">
        <f t="shared" si="43"/>
        <v>11</v>
      </c>
      <c r="CR21" s="58">
        <v>290</v>
      </c>
      <c r="CS21" s="49">
        <v>318</v>
      </c>
      <c r="CT21" s="52">
        <f t="shared" si="44"/>
        <v>109.7</v>
      </c>
      <c r="CU21" s="49">
        <f t="shared" si="45"/>
        <v>28</v>
      </c>
      <c r="CV21" s="58">
        <v>9157</v>
      </c>
      <c r="CW21" s="49"/>
      <c r="CX21" s="95">
        <f t="shared" si="46"/>
        <v>0</v>
      </c>
      <c r="CY21" s="49">
        <f t="shared" si="47"/>
        <v>-9157</v>
      </c>
      <c r="CZ21" s="52">
        <f t="shared" si="48"/>
        <v>3157.6</v>
      </c>
      <c r="DA21" s="52">
        <f t="shared" si="48"/>
        <v>0</v>
      </c>
      <c r="DB21" s="52">
        <f t="shared" si="49"/>
        <v>-3157.6</v>
      </c>
      <c r="DC21" s="49">
        <v>173</v>
      </c>
      <c r="DD21" s="49">
        <v>180</v>
      </c>
      <c r="DE21" s="52">
        <f t="shared" si="50"/>
        <v>104.04624277456647</v>
      </c>
      <c r="DF21" s="49">
        <f t="shared" si="51"/>
        <v>7</v>
      </c>
      <c r="DG21" s="49">
        <v>152</v>
      </c>
      <c r="DH21" s="49">
        <v>161</v>
      </c>
      <c r="DI21" s="52">
        <f t="shared" si="52"/>
        <v>105.92105263157893</v>
      </c>
      <c r="DJ21" s="49">
        <f t="shared" si="53"/>
        <v>9</v>
      </c>
      <c r="DK21" s="49">
        <v>38</v>
      </c>
      <c r="DL21" s="49">
        <v>41</v>
      </c>
      <c r="DM21" s="52">
        <f t="shared" si="54"/>
        <v>107.9</v>
      </c>
      <c r="DN21" s="49">
        <f t="shared" si="55"/>
        <v>3</v>
      </c>
      <c r="DO21" s="49">
        <v>1898.13</v>
      </c>
      <c r="DP21" s="49">
        <v>3072.22</v>
      </c>
      <c r="DQ21" s="49">
        <f t="shared" si="61"/>
        <v>1174.0899999999997</v>
      </c>
      <c r="DR21" s="59">
        <f t="shared" si="56"/>
        <v>5</v>
      </c>
      <c r="DS21" s="59">
        <f t="shared" si="57"/>
        <v>4</v>
      </c>
      <c r="DT21" s="51">
        <f t="shared" si="58"/>
        <v>-1</v>
      </c>
      <c r="DU21" s="60"/>
      <c r="DV21" s="47"/>
      <c r="DW21" s="47"/>
      <c r="DX21" s="47"/>
      <c r="DY21" s="47"/>
      <c r="DZ21" s="47"/>
      <c r="EA21" s="6"/>
      <c r="EB21" s="6"/>
    </row>
    <row r="22" spans="1:132" s="16" customFormat="1" ht="20.25" customHeight="1" x14ac:dyDescent="0.25">
      <c r="A22" s="48" t="s">
        <v>62</v>
      </c>
      <c r="B22" s="49">
        <v>982</v>
      </c>
      <c r="C22" s="50">
        <v>1096</v>
      </c>
      <c r="D22" s="95">
        <f t="shared" si="0"/>
        <v>111.60896130346232</v>
      </c>
      <c r="E22" s="49">
        <f t="shared" si="1"/>
        <v>114</v>
      </c>
      <c r="F22" s="49">
        <v>443</v>
      </c>
      <c r="G22" s="49">
        <v>480</v>
      </c>
      <c r="H22" s="95">
        <f t="shared" si="2"/>
        <v>108.35214446952597</v>
      </c>
      <c r="I22" s="49">
        <f t="shared" si="3"/>
        <v>37</v>
      </c>
      <c r="J22" s="49">
        <v>805</v>
      </c>
      <c r="K22" s="49">
        <v>836</v>
      </c>
      <c r="L22" s="95">
        <f t="shared" si="4"/>
        <v>103.85093167701865</v>
      </c>
      <c r="M22" s="49">
        <f t="shared" si="5"/>
        <v>31</v>
      </c>
      <c r="N22" s="49">
        <v>458</v>
      </c>
      <c r="O22" s="49">
        <v>429</v>
      </c>
      <c r="P22" s="95">
        <f t="shared" si="6"/>
        <v>93.668122270742359</v>
      </c>
      <c r="Q22" s="49">
        <f t="shared" si="7"/>
        <v>-29</v>
      </c>
      <c r="R22" s="95">
        <f t="shared" si="8"/>
        <v>56.9</v>
      </c>
      <c r="S22" s="95">
        <f t="shared" si="9"/>
        <v>51.3</v>
      </c>
      <c r="T22" s="95">
        <f t="shared" si="10"/>
        <v>-5.6000000000000014</v>
      </c>
      <c r="U22" s="49">
        <v>332</v>
      </c>
      <c r="V22" s="49">
        <v>387</v>
      </c>
      <c r="W22" s="52">
        <f t="shared" si="11"/>
        <v>116.56626506024097</v>
      </c>
      <c r="X22" s="49">
        <f t="shared" si="12"/>
        <v>55</v>
      </c>
      <c r="Y22" s="49">
        <v>3</v>
      </c>
      <c r="Z22" s="49">
        <v>0</v>
      </c>
      <c r="AA22" s="52">
        <f t="shared" si="13"/>
        <v>0</v>
      </c>
      <c r="AB22" s="51">
        <f t="shared" si="14"/>
        <v>-3</v>
      </c>
      <c r="AC22" s="51">
        <v>10</v>
      </c>
      <c r="AD22" s="49">
        <v>11</v>
      </c>
      <c r="AE22" s="52">
        <f t="shared" si="15"/>
        <v>110.00000000000001</v>
      </c>
      <c r="AF22" s="51">
        <f t="shared" si="16"/>
        <v>1</v>
      </c>
      <c r="AG22" s="52">
        <f t="shared" si="59"/>
        <v>35.299999999999997</v>
      </c>
      <c r="AH22" s="52">
        <f t="shared" si="60"/>
        <v>37.1</v>
      </c>
      <c r="AI22" s="52">
        <f t="shared" si="18"/>
        <v>1.8000000000000043</v>
      </c>
      <c r="AJ22" s="49">
        <v>143</v>
      </c>
      <c r="AK22" s="51">
        <v>121</v>
      </c>
      <c r="AL22" s="52">
        <f t="shared" si="19"/>
        <v>84.615384615384613</v>
      </c>
      <c r="AM22" s="49">
        <f t="shared" si="20"/>
        <v>-22</v>
      </c>
      <c r="AN22" s="53">
        <v>100</v>
      </c>
      <c r="AO22" s="52">
        <v>98.1</v>
      </c>
      <c r="AP22" s="52">
        <f t="shared" si="21"/>
        <v>-1.9000000000000057</v>
      </c>
      <c r="AQ22" s="51"/>
      <c r="AR22" s="51"/>
      <c r="AS22" s="52" t="e">
        <f t="shared" si="22"/>
        <v>#DIV/0!</v>
      </c>
      <c r="AT22" s="51">
        <f t="shared" si="62"/>
        <v>0</v>
      </c>
      <c r="AU22" s="51">
        <v>29</v>
      </c>
      <c r="AV22" s="52" t="s">
        <v>72</v>
      </c>
      <c r="AW22" s="52">
        <f t="shared" si="24"/>
        <v>158.62068965517241</v>
      </c>
      <c r="AX22" s="51">
        <f t="shared" si="25"/>
        <v>17</v>
      </c>
      <c r="AY22" s="52">
        <v>100</v>
      </c>
      <c r="AZ22" s="52">
        <v>100</v>
      </c>
      <c r="BA22" s="52">
        <f t="shared" si="26"/>
        <v>0</v>
      </c>
      <c r="BB22" s="49">
        <v>114</v>
      </c>
      <c r="BC22" s="49">
        <v>184</v>
      </c>
      <c r="BD22" s="52">
        <f t="shared" si="27"/>
        <v>161.40350877192981</v>
      </c>
      <c r="BE22" s="49">
        <f t="shared" si="28"/>
        <v>70</v>
      </c>
      <c r="BF22" s="49">
        <v>94</v>
      </c>
      <c r="BG22" s="49">
        <v>163</v>
      </c>
      <c r="BH22" s="95">
        <f t="shared" si="29"/>
        <v>173.40425531914894</v>
      </c>
      <c r="BI22" s="49">
        <f t="shared" si="30"/>
        <v>69</v>
      </c>
      <c r="BJ22" s="49">
        <v>886</v>
      </c>
      <c r="BK22" s="49">
        <v>1005</v>
      </c>
      <c r="BL22" s="52">
        <f t="shared" si="31"/>
        <v>113.43115124153498</v>
      </c>
      <c r="BM22" s="49">
        <f t="shared" si="32"/>
        <v>119</v>
      </c>
      <c r="BN22" s="54">
        <v>1827.2727272727273</v>
      </c>
      <c r="BO22" s="49">
        <v>1902.439024390244</v>
      </c>
      <c r="BP22" s="49">
        <f t="shared" si="33"/>
        <v>75.166297117516706</v>
      </c>
      <c r="BQ22" s="49">
        <v>117</v>
      </c>
      <c r="BR22" s="49">
        <v>119</v>
      </c>
      <c r="BS22" s="96">
        <f t="shared" si="34"/>
        <v>2</v>
      </c>
      <c r="BT22" s="55">
        <v>132</v>
      </c>
      <c r="BU22" s="51">
        <v>125</v>
      </c>
      <c r="BV22" s="51">
        <f t="shared" si="35"/>
        <v>-7</v>
      </c>
      <c r="BW22" s="55">
        <v>126</v>
      </c>
      <c r="BX22" s="51">
        <v>117</v>
      </c>
      <c r="BY22" s="51">
        <f t="shared" si="36"/>
        <v>-9</v>
      </c>
      <c r="BZ22" s="52">
        <v>5.2</v>
      </c>
      <c r="CA22" s="52">
        <v>8.5</v>
      </c>
      <c r="CB22" s="52">
        <f t="shared" si="37"/>
        <v>3.3</v>
      </c>
      <c r="CC22" s="56">
        <v>25.5</v>
      </c>
      <c r="CD22" s="56">
        <v>29.9</v>
      </c>
      <c r="CE22" s="56">
        <f t="shared" si="38"/>
        <v>4.3999999999999986</v>
      </c>
      <c r="CF22" s="43">
        <f t="shared" si="39"/>
        <v>250</v>
      </c>
      <c r="CG22" s="44">
        <f t="shared" si="39"/>
        <v>327</v>
      </c>
      <c r="CH22" s="45">
        <v>347</v>
      </c>
      <c r="CI22" s="45">
        <v>407</v>
      </c>
      <c r="CJ22" s="57">
        <v>140</v>
      </c>
      <c r="CK22" s="57">
        <v>180</v>
      </c>
      <c r="CL22" s="56">
        <f t="shared" si="40"/>
        <v>128.6</v>
      </c>
      <c r="CM22" s="57">
        <f t="shared" si="41"/>
        <v>40</v>
      </c>
      <c r="CN22" s="58">
        <v>821</v>
      </c>
      <c r="CO22" s="49">
        <v>892</v>
      </c>
      <c r="CP22" s="52">
        <f t="shared" si="42"/>
        <v>108.6</v>
      </c>
      <c r="CQ22" s="49">
        <f t="shared" si="43"/>
        <v>71</v>
      </c>
      <c r="CR22" s="58">
        <v>805</v>
      </c>
      <c r="CS22" s="49">
        <v>880</v>
      </c>
      <c r="CT22" s="52">
        <f t="shared" si="44"/>
        <v>109.3</v>
      </c>
      <c r="CU22" s="49">
        <f t="shared" si="45"/>
        <v>75</v>
      </c>
      <c r="CV22" s="58">
        <v>10082</v>
      </c>
      <c r="CW22" s="49"/>
      <c r="CX22" s="95">
        <f t="shared" si="46"/>
        <v>0</v>
      </c>
      <c r="CY22" s="49">
        <f t="shared" si="47"/>
        <v>-10082</v>
      </c>
      <c r="CZ22" s="52">
        <f t="shared" si="48"/>
        <v>1252.4000000000001</v>
      </c>
      <c r="DA22" s="52">
        <f t="shared" si="48"/>
        <v>0</v>
      </c>
      <c r="DB22" s="52">
        <f t="shared" si="49"/>
        <v>-1252.4000000000001</v>
      </c>
      <c r="DC22" s="49">
        <v>385</v>
      </c>
      <c r="DD22" s="49">
        <v>362</v>
      </c>
      <c r="DE22" s="52">
        <f t="shared" si="50"/>
        <v>94.025974025974023</v>
      </c>
      <c r="DF22" s="49">
        <f t="shared" si="51"/>
        <v>-23</v>
      </c>
      <c r="DG22" s="49">
        <v>308</v>
      </c>
      <c r="DH22" s="49">
        <v>306</v>
      </c>
      <c r="DI22" s="52">
        <f t="shared" si="52"/>
        <v>99.350649350649363</v>
      </c>
      <c r="DJ22" s="49">
        <f t="shared" si="53"/>
        <v>-2</v>
      </c>
      <c r="DK22" s="49">
        <v>41</v>
      </c>
      <c r="DL22" s="49">
        <v>46</v>
      </c>
      <c r="DM22" s="52">
        <f>ROUND(DL22/DK22*100,1)</f>
        <v>112.2</v>
      </c>
      <c r="DN22" s="49">
        <f t="shared" si="55"/>
        <v>5</v>
      </c>
      <c r="DO22" s="49">
        <v>1590.54</v>
      </c>
      <c r="DP22" s="49">
        <v>3447.83</v>
      </c>
      <c r="DQ22" s="49">
        <f t="shared" si="61"/>
        <v>1857.29</v>
      </c>
      <c r="DR22" s="59">
        <f t="shared" si="56"/>
        <v>9</v>
      </c>
      <c r="DS22" s="59">
        <f t="shared" si="57"/>
        <v>8</v>
      </c>
      <c r="DT22" s="51">
        <f t="shared" si="58"/>
        <v>-1</v>
      </c>
      <c r="DU22" s="60"/>
      <c r="DV22" s="47"/>
      <c r="DW22" s="47"/>
      <c r="DX22" s="47"/>
      <c r="DY22" s="47"/>
      <c r="DZ22" s="47"/>
      <c r="EA22" s="6"/>
      <c r="EB22" s="6"/>
    </row>
    <row r="23" spans="1:132" s="16" customFormat="1" ht="20.25" customHeight="1" x14ac:dyDescent="0.25">
      <c r="A23" s="48" t="s">
        <v>63</v>
      </c>
      <c r="B23" s="49">
        <v>563</v>
      </c>
      <c r="C23" s="50">
        <v>573</v>
      </c>
      <c r="D23" s="95">
        <f t="shared" si="0"/>
        <v>101.77619893428064</v>
      </c>
      <c r="E23" s="49">
        <f t="shared" si="1"/>
        <v>10</v>
      </c>
      <c r="F23" s="49">
        <v>277</v>
      </c>
      <c r="G23" s="49">
        <v>294</v>
      </c>
      <c r="H23" s="95">
        <f t="shared" si="2"/>
        <v>106.13718411552347</v>
      </c>
      <c r="I23" s="49">
        <f t="shared" si="3"/>
        <v>17</v>
      </c>
      <c r="J23" s="49">
        <v>355</v>
      </c>
      <c r="K23" s="49">
        <v>341</v>
      </c>
      <c r="L23" s="95">
        <f t="shared" si="4"/>
        <v>96.056338028169023</v>
      </c>
      <c r="M23" s="49">
        <f t="shared" si="5"/>
        <v>-14</v>
      </c>
      <c r="N23" s="49">
        <v>94</v>
      </c>
      <c r="O23" s="49">
        <v>76</v>
      </c>
      <c r="P23" s="95">
        <f t="shared" si="6"/>
        <v>80.851063829787222</v>
      </c>
      <c r="Q23" s="49">
        <f t="shared" si="7"/>
        <v>-18</v>
      </c>
      <c r="R23" s="95">
        <f t="shared" si="8"/>
        <v>26.5</v>
      </c>
      <c r="S23" s="95">
        <f t="shared" si="9"/>
        <v>22.3</v>
      </c>
      <c r="T23" s="95">
        <f t="shared" si="10"/>
        <v>-4.1999999999999993</v>
      </c>
      <c r="U23" s="49">
        <v>259</v>
      </c>
      <c r="V23" s="49">
        <v>257</v>
      </c>
      <c r="W23" s="52">
        <f t="shared" si="11"/>
        <v>99.227799227799224</v>
      </c>
      <c r="X23" s="49">
        <f t="shared" si="12"/>
        <v>-2</v>
      </c>
      <c r="Y23" s="49">
        <v>1</v>
      </c>
      <c r="Z23" s="49">
        <v>1</v>
      </c>
      <c r="AA23" s="52">
        <f t="shared" si="13"/>
        <v>100</v>
      </c>
      <c r="AB23" s="51">
        <f t="shared" si="14"/>
        <v>0</v>
      </c>
      <c r="AC23" s="51">
        <v>0</v>
      </c>
      <c r="AD23" s="49">
        <v>3</v>
      </c>
      <c r="AE23" s="52" t="e">
        <f t="shared" si="15"/>
        <v>#DIV/0!</v>
      </c>
      <c r="AF23" s="51">
        <f t="shared" si="16"/>
        <v>3</v>
      </c>
      <c r="AG23" s="52">
        <f t="shared" si="59"/>
        <v>46.4</v>
      </c>
      <c r="AH23" s="52">
        <f t="shared" si="60"/>
        <v>46.2</v>
      </c>
      <c r="AI23" s="52">
        <f t="shared" si="18"/>
        <v>-0.19999999999999574</v>
      </c>
      <c r="AJ23" s="49">
        <v>47</v>
      </c>
      <c r="AK23" s="51">
        <v>41</v>
      </c>
      <c r="AL23" s="52">
        <f t="shared" si="19"/>
        <v>87.2340425531915</v>
      </c>
      <c r="AM23" s="49">
        <f t="shared" si="20"/>
        <v>-6</v>
      </c>
      <c r="AN23" s="53">
        <v>98.3</v>
      </c>
      <c r="AO23" s="52">
        <v>97.2</v>
      </c>
      <c r="AP23" s="52">
        <f t="shared" si="21"/>
        <v>-1.0999999999999943</v>
      </c>
      <c r="AQ23" s="51"/>
      <c r="AR23" s="51"/>
      <c r="AS23" s="52" t="e">
        <f t="shared" si="22"/>
        <v>#DIV/0!</v>
      </c>
      <c r="AT23" s="51">
        <f t="shared" si="62"/>
        <v>0</v>
      </c>
      <c r="AU23" s="51">
        <v>0</v>
      </c>
      <c r="AV23" s="52" t="s">
        <v>70</v>
      </c>
      <c r="AW23" s="52">
        <v>0</v>
      </c>
      <c r="AX23" s="51">
        <f t="shared" si="25"/>
        <v>0</v>
      </c>
      <c r="AY23" s="52"/>
      <c r="AZ23" s="52"/>
      <c r="BA23" s="52"/>
      <c r="BB23" s="49">
        <v>2</v>
      </c>
      <c r="BC23" s="49">
        <v>20</v>
      </c>
      <c r="BD23" s="52">
        <f t="shared" si="27"/>
        <v>1000</v>
      </c>
      <c r="BE23" s="49">
        <f t="shared" si="28"/>
        <v>18</v>
      </c>
      <c r="BF23" s="49">
        <v>2</v>
      </c>
      <c r="BG23" s="49">
        <v>20</v>
      </c>
      <c r="BH23" s="95">
        <f t="shared" si="29"/>
        <v>1000</v>
      </c>
      <c r="BI23" s="49">
        <f t="shared" si="30"/>
        <v>18</v>
      </c>
      <c r="BJ23" s="49">
        <v>511</v>
      </c>
      <c r="BK23" s="49">
        <v>508</v>
      </c>
      <c r="BL23" s="52">
        <f t="shared" si="31"/>
        <v>99.412915851272004</v>
      </c>
      <c r="BM23" s="49">
        <f t="shared" si="32"/>
        <v>-3</v>
      </c>
      <c r="BN23" s="54">
        <v>1191.6666666666667</v>
      </c>
      <c r="BO23" s="49">
        <v>1307.6142131979698</v>
      </c>
      <c r="BP23" s="49">
        <f t="shared" si="33"/>
        <v>115.94754653130303</v>
      </c>
      <c r="BQ23" s="49">
        <v>122</v>
      </c>
      <c r="BR23" s="49">
        <v>115</v>
      </c>
      <c r="BS23" s="96">
        <f t="shared" si="34"/>
        <v>-7</v>
      </c>
      <c r="BT23" s="55">
        <v>205</v>
      </c>
      <c r="BU23" s="51">
        <v>195</v>
      </c>
      <c r="BV23" s="51">
        <f t="shared" si="35"/>
        <v>-10</v>
      </c>
      <c r="BW23" s="55">
        <v>200</v>
      </c>
      <c r="BX23" s="51">
        <v>189</v>
      </c>
      <c r="BY23" s="51">
        <f t="shared" si="36"/>
        <v>-11</v>
      </c>
      <c r="BZ23" s="52">
        <v>9.1</v>
      </c>
      <c r="CA23" s="52">
        <v>9.4</v>
      </c>
      <c r="CB23" s="52">
        <f t="shared" si="37"/>
        <v>0.30000000000000071</v>
      </c>
      <c r="CC23" s="56">
        <v>8.9</v>
      </c>
      <c r="CD23" s="56">
        <v>14.1</v>
      </c>
      <c r="CE23" s="56">
        <f t="shared" si="38"/>
        <v>5.1999999999999993</v>
      </c>
      <c r="CF23" s="43">
        <f t="shared" si="39"/>
        <v>50</v>
      </c>
      <c r="CG23" s="44">
        <f t="shared" si="39"/>
        <v>81</v>
      </c>
      <c r="CH23" s="45">
        <v>261</v>
      </c>
      <c r="CI23" s="45">
        <v>265</v>
      </c>
      <c r="CJ23" s="57">
        <v>80</v>
      </c>
      <c r="CK23" s="57">
        <v>77</v>
      </c>
      <c r="CL23" s="56">
        <f t="shared" si="40"/>
        <v>96.3</v>
      </c>
      <c r="CM23" s="57">
        <f t="shared" si="41"/>
        <v>-3</v>
      </c>
      <c r="CN23" s="58">
        <v>360</v>
      </c>
      <c r="CO23" s="49">
        <v>332</v>
      </c>
      <c r="CP23" s="52">
        <f t="shared" si="42"/>
        <v>92.2</v>
      </c>
      <c r="CQ23" s="49">
        <f t="shared" si="43"/>
        <v>-28</v>
      </c>
      <c r="CR23" s="58">
        <v>356</v>
      </c>
      <c r="CS23" s="49">
        <v>326</v>
      </c>
      <c r="CT23" s="52">
        <f t="shared" si="44"/>
        <v>91.6</v>
      </c>
      <c r="CU23" s="49">
        <f t="shared" si="45"/>
        <v>-30</v>
      </c>
      <c r="CV23" s="58">
        <v>16847</v>
      </c>
      <c r="CW23" s="49"/>
      <c r="CX23" s="95">
        <f t="shared" si="46"/>
        <v>0</v>
      </c>
      <c r="CY23" s="49">
        <f t="shared" si="47"/>
        <v>-16847</v>
      </c>
      <c r="CZ23" s="52">
        <f t="shared" si="48"/>
        <v>4732.3</v>
      </c>
      <c r="DA23" s="52">
        <f t="shared" si="48"/>
        <v>0</v>
      </c>
      <c r="DB23" s="52">
        <f t="shared" si="49"/>
        <v>-4732.3</v>
      </c>
      <c r="DC23" s="49">
        <v>252</v>
      </c>
      <c r="DD23" s="49">
        <v>227</v>
      </c>
      <c r="DE23" s="52">
        <f t="shared" si="50"/>
        <v>90.079365079365076</v>
      </c>
      <c r="DF23" s="49">
        <f t="shared" si="51"/>
        <v>-25</v>
      </c>
      <c r="DG23" s="49">
        <v>211</v>
      </c>
      <c r="DH23" s="49">
        <v>194</v>
      </c>
      <c r="DI23" s="52">
        <f t="shared" si="52"/>
        <v>91.943127962085299</v>
      </c>
      <c r="DJ23" s="49">
        <f t="shared" si="53"/>
        <v>-17</v>
      </c>
      <c r="DK23" s="49">
        <v>18</v>
      </c>
      <c r="DL23" s="49">
        <v>21</v>
      </c>
      <c r="DM23" s="52">
        <f t="shared" si="54"/>
        <v>116.7</v>
      </c>
      <c r="DN23" s="49">
        <f t="shared" si="55"/>
        <v>3</v>
      </c>
      <c r="DO23" s="49">
        <v>1522.33</v>
      </c>
      <c r="DP23" s="49">
        <v>3561.9</v>
      </c>
      <c r="DQ23" s="49">
        <f t="shared" si="61"/>
        <v>2039.5700000000002</v>
      </c>
      <c r="DR23" s="59">
        <f t="shared" si="56"/>
        <v>14</v>
      </c>
      <c r="DS23" s="59">
        <f t="shared" si="57"/>
        <v>11</v>
      </c>
      <c r="DT23" s="51">
        <f t="shared" si="58"/>
        <v>-3</v>
      </c>
      <c r="DU23" s="60"/>
      <c r="DV23" s="47"/>
      <c r="DW23" s="47"/>
      <c r="DX23" s="47"/>
      <c r="DY23" s="47"/>
      <c r="DZ23" s="47"/>
      <c r="EA23" s="6"/>
      <c r="EB23" s="6"/>
    </row>
    <row r="24" spans="1:132" s="16" customFormat="1" ht="20.25" customHeight="1" x14ac:dyDescent="0.25">
      <c r="A24" s="48" t="s">
        <v>64</v>
      </c>
      <c r="B24" s="49">
        <v>1303</v>
      </c>
      <c r="C24" s="50">
        <v>1319</v>
      </c>
      <c r="D24" s="95">
        <f t="shared" si="0"/>
        <v>101.2279355333845</v>
      </c>
      <c r="E24" s="49">
        <f t="shared" si="1"/>
        <v>16</v>
      </c>
      <c r="F24" s="49">
        <v>593</v>
      </c>
      <c r="G24" s="49">
        <v>559</v>
      </c>
      <c r="H24" s="95">
        <f t="shared" si="2"/>
        <v>94.266441821247895</v>
      </c>
      <c r="I24" s="49">
        <f t="shared" si="3"/>
        <v>-34</v>
      </c>
      <c r="J24" s="49">
        <v>865</v>
      </c>
      <c r="K24" s="49">
        <v>878</v>
      </c>
      <c r="L24" s="95">
        <f t="shared" si="4"/>
        <v>101.50289017341041</v>
      </c>
      <c r="M24" s="49">
        <f t="shared" si="5"/>
        <v>13</v>
      </c>
      <c r="N24" s="49">
        <v>413</v>
      </c>
      <c r="O24" s="49">
        <v>374</v>
      </c>
      <c r="P24" s="95">
        <f t="shared" si="6"/>
        <v>90.556900726392257</v>
      </c>
      <c r="Q24" s="49">
        <f t="shared" si="7"/>
        <v>-39</v>
      </c>
      <c r="R24" s="95">
        <f t="shared" si="8"/>
        <v>47.7</v>
      </c>
      <c r="S24" s="95">
        <f t="shared" si="9"/>
        <v>42.6</v>
      </c>
      <c r="T24" s="95">
        <f t="shared" si="10"/>
        <v>-5.1000000000000014</v>
      </c>
      <c r="U24" s="49">
        <v>432</v>
      </c>
      <c r="V24" s="49">
        <v>472</v>
      </c>
      <c r="W24" s="52">
        <f t="shared" si="11"/>
        <v>109.25925925925925</v>
      </c>
      <c r="X24" s="49">
        <f t="shared" si="12"/>
        <v>40</v>
      </c>
      <c r="Y24" s="49">
        <v>6</v>
      </c>
      <c r="Z24" s="49">
        <v>0</v>
      </c>
      <c r="AA24" s="52">
        <f t="shared" si="13"/>
        <v>0</v>
      </c>
      <c r="AB24" s="51">
        <f t="shared" si="14"/>
        <v>-6</v>
      </c>
      <c r="AC24" s="51">
        <v>17</v>
      </c>
      <c r="AD24" s="49">
        <v>18</v>
      </c>
      <c r="AE24" s="52">
        <f t="shared" si="15"/>
        <v>105.88235294117648</v>
      </c>
      <c r="AF24" s="51">
        <f t="shared" si="16"/>
        <v>1</v>
      </c>
      <c r="AG24" s="52">
        <f t="shared" si="59"/>
        <v>34.700000000000003</v>
      </c>
      <c r="AH24" s="52">
        <f t="shared" si="60"/>
        <v>38.200000000000003</v>
      </c>
      <c r="AI24" s="52">
        <f t="shared" si="18"/>
        <v>3.5</v>
      </c>
      <c r="AJ24" s="49">
        <v>146</v>
      </c>
      <c r="AK24" s="51">
        <v>136</v>
      </c>
      <c r="AL24" s="52">
        <f t="shared" si="19"/>
        <v>93.150684931506845</v>
      </c>
      <c r="AM24" s="49">
        <f t="shared" si="20"/>
        <v>-10</v>
      </c>
      <c r="AN24" s="53">
        <v>97.4</v>
      </c>
      <c r="AO24" s="52">
        <v>100</v>
      </c>
      <c r="AP24" s="52">
        <f t="shared" si="21"/>
        <v>2.5999999999999943</v>
      </c>
      <c r="AQ24" s="51"/>
      <c r="AR24" s="51"/>
      <c r="AS24" s="52" t="e">
        <f t="shared" si="22"/>
        <v>#DIV/0!</v>
      </c>
      <c r="AT24" s="51">
        <f t="shared" si="62"/>
        <v>0</v>
      </c>
      <c r="AU24" s="51">
        <v>0</v>
      </c>
      <c r="AV24" s="52" t="s">
        <v>70</v>
      </c>
      <c r="AW24" s="52">
        <v>0</v>
      </c>
      <c r="AX24" s="51">
        <f t="shared" si="25"/>
        <v>0</v>
      </c>
      <c r="AY24" s="52"/>
      <c r="AZ24" s="52"/>
      <c r="BA24" s="52"/>
      <c r="BB24" s="49">
        <v>161</v>
      </c>
      <c r="BC24" s="49">
        <v>158</v>
      </c>
      <c r="BD24" s="52">
        <f t="shared" si="27"/>
        <v>98.136645962732914</v>
      </c>
      <c r="BE24" s="49">
        <f t="shared" si="28"/>
        <v>-3</v>
      </c>
      <c r="BF24" s="49">
        <v>154</v>
      </c>
      <c r="BG24" s="49">
        <v>158</v>
      </c>
      <c r="BH24" s="95">
        <f t="shared" si="29"/>
        <v>102.59740259740259</v>
      </c>
      <c r="BI24" s="49">
        <f t="shared" si="30"/>
        <v>4</v>
      </c>
      <c r="BJ24" s="49">
        <v>1216</v>
      </c>
      <c r="BK24" s="49">
        <v>1257</v>
      </c>
      <c r="BL24" s="52">
        <f t="shared" si="31"/>
        <v>103.37171052631579</v>
      </c>
      <c r="BM24" s="49">
        <f t="shared" si="32"/>
        <v>41</v>
      </c>
      <c r="BN24" s="54">
        <v>1657.03125</v>
      </c>
      <c r="BO24" s="49">
        <v>2068.8022284122562</v>
      </c>
      <c r="BP24" s="49">
        <f t="shared" si="33"/>
        <v>411.77097841225623</v>
      </c>
      <c r="BQ24" s="49">
        <v>118</v>
      </c>
      <c r="BR24" s="49">
        <v>120</v>
      </c>
      <c r="BS24" s="96">
        <f t="shared" si="34"/>
        <v>2</v>
      </c>
      <c r="BT24" s="55">
        <v>140</v>
      </c>
      <c r="BU24" s="51">
        <v>139</v>
      </c>
      <c r="BV24" s="51">
        <f t="shared" si="35"/>
        <v>-1</v>
      </c>
      <c r="BW24" s="55">
        <v>134</v>
      </c>
      <c r="BX24" s="51">
        <v>132</v>
      </c>
      <c r="BY24" s="51">
        <f t="shared" si="36"/>
        <v>-2</v>
      </c>
      <c r="BZ24" s="52">
        <v>5</v>
      </c>
      <c r="CA24" s="52">
        <v>8.3000000000000007</v>
      </c>
      <c r="CB24" s="52">
        <f t="shared" si="37"/>
        <v>3.3000000000000007</v>
      </c>
      <c r="CC24" s="56">
        <v>26.6</v>
      </c>
      <c r="CD24" s="56">
        <v>30.6</v>
      </c>
      <c r="CE24" s="56">
        <f t="shared" si="38"/>
        <v>4</v>
      </c>
      <c r="CF24" s="43">
        <f t="shared" si="39"/>
        <v>347</v>
      </c>
      <c r="CG24" s="44">
        <f t="shared" si="39"/>
        <v>404</v>
      </c>
      <c r="CH24" s="45">
        <v>452</v>
      </c>
      <c r="CI24" s="45">
        <v>504</v>
      </c>
      <c r="CJ24" s="57">
        <v>195</v>
      </c>
      <c r="CK24" s="57">
        <v>185</v>
      </c>
      <c r="CL24" s="56">
        <f t="shared" si="40"/>
        <v>94.9</v>
      </c>
      <c r="CM24" s="57">
        <f t="shared" si="41"/>
        <v>-10</v>
      </c>
      <c r="CN24" s="58">
        <v>915</v>
      </c>
      <c r="CO24" s="49">
        <v>903</v>
      </c>
      <c r="CP24" s="52">
        <f t="shared" si="42"/>
        <v>98.7</v>
      </c>
      <c r="CQ24" s="49">
        <f t="shared" si="43"/>
        <v>-12</v>
      </c>
      <c r="CR24" s="58">
        <v>867</v>
      </c>
      <c r="CS24" s="49">
        <v>887</v>
      </c>
      <c r="CT24" s="52">
        <f t="shared" si="44"/>
        <v>102.3</v>
      </c>
      <c r="CU24" s="49">
        <f t="shared" si="45"/>
        <v>20</v>
      </c>
      <c r="CV24" s="58">
        <v>10946</v>
      </c>
      <c r="CW24" s="49"/>
      <c r="CX24" s="95">
        <f t="shared" si="46"/>
        <v>0</v>
      </c>
      <c r="CY24" s="49">
        <f t="shared" si="47"/>
        <v>-10946</v>
      </c>
      <c r="CZ24" s="52">
        <f t="shared" ref="CZ24:DA28" si="63">ROUND(CV24/CR24*100,1)</f>
        <v>1262.5</v>
      </c>
      <c r="DA24" s="52">
        <f t="shared" si="63"/>
        <v>0</v>
      </c>
      <c r="DB24" s="52">
        <f t="shared" si="49"/>
        <v>-1262.5</v>
      </c>
      <c r="DC24" s="49">
        <v>504</v>
      </c>
      <c r="DD24" s="49">
        <v>411</v>
      </c>
      <c r="DE24" s="52">
        <f t="shared" si="50"/>
        <v>81.547619047619051</v>
      </c>
      <c r="DF24" s="49">
        <f t="shared" si="51"/>
        <v>-93</v>
      </c>
      <c r="DG24" s="49">
        <v>451</v>
      </c>
      <c r="DH24" s="49">
        <v>354</v>
      </c>
      <c r="DI24" s="52">
        <f t="shared" si="52"/>
        <v>78.492239467849217</v>
      </c>
      <c r="DJ24" s="49">
        <f t="shared" si="53"/>
        <v>-97</v>
      </c>
      <c r="DK24" s="49">
        <v>61</v>
      </c>
      <c r="DL24" s="49">
        <v>69</v>
      </c>
      <c r="DM24" s="52">
        <f t="shared" si="54"/>
        <v>113.1</v>
      </c>
      <c r="DN24" s="49">
        <f t="shared" si="55"/>
        <v>8</v>
      </c>
      <c r="DO24" s="49">
        <v>2053.67</v>
      </c>
      <c r="DP24" s="49">
        <v>3500</v>
      </c>
      <c r="DQ24" s="49">
        <f t="shared" si="61"/>
        <v>1446.33</v>
      </c>
      <c r="DR24" s="59">
        <f t="shared" si="56"/>
        <v>8</v>
      </c>
      <c r="DS24" s="59">
        <f t="shared" si="57"/>
        <v>6</v>
      </c>
      <c r="DT24" s="51">
        <f t="shared" si="58"/>
        <v>-2</v>
      </c>
      <c r="DU24" s="60"/>
      <c r="DV24" s="47"/>
      <c r="DW24" s="47"/>
      <c r="DX24" s="47"/>
      <c r="DY24" s="47"/>
      <c r="DZ24" s="47"/>
      <c r="EA24" s="6"/>
      <c r="EB24" s="6"/>
    </row>
    <row r="25" spans="1:132" s="16" customFormat="1" ht="20.25" customHeight="1" x14ac:dyDescent="0.25">
      <c r="A25" s="48"/>
      <c r="B25" s="49"/>
      <c r="C25" s="50"/>
      <c r="D25" s="95"/>
      <c r="E25" s="49"/>
      <c r="F25" s="49"/>
      <c r="G25" s="49"/>
      <c r="H25" s="95"/>
      <c r="I25" s="49"/>
      <c r="J25" s="49"/>
      <c r="K25" s="49"/>
      <c r="L25" s="95"/>
      <c r="M25" s="49"/>
      <c r="N25" s="49"/>
      <c r="O25" s="49"/>
      <c r="P25" s="95"/>
      <c r="Q25" s="49"/>
      <c r="R25" s="95"/>
      <c r="S25" s="95"/>
      <c r="T25" s="95"/>
      <c r="U25" s="49"/>
      <c r="V25" s="49"/>
      <c r="W25" s="52"/>
      <c r="X25" s="49"/>
      <c r="Y25" s="49"/>
      <c r="Z25" s="49"/>
      <c r="AA25" s="52"/>
      <c r="AB25" s="51"/>
      <c r="AC25" s="51"/>
      <c r="AD25" s="49"/>
      <c r="AE25" s="52"/>
      <c r="AF25" s="51"/>
      <c r="AG25" s="52"/>
      <c r="AH25" s="52"/>
      <c r="AI25" s="52"/>
      <c r="AJ25" s="49"/>
      <c r="AK25" s="51"/>
      <c r="AL25" s="52"/>
      <c r="AM25" s="49"/>
      <c r="AN25" s="53"/>
      <c r="AO25" s="52"/>
      <c r="AP25" s="52"/>
      <c r="AQ25" s="51"/>
      <c r="AR25" s="51"/>
      <c r="AS25" s="52"/>
      <c r="AT25" s="51"/>
      <c r="AU25" s="51"/>
      <c r="AV25" s="52"/>
      <c r="AW25" s="52"/>
      <c r="AX25" s="51"/>
      <c r="AY25" s="52"/>
      <c r="AZ25" s="52"/>
      <c r="BA25" s="52"/>
      <c r="BB25" s="49"/>
      <c r="BC25" s="49"/>
      <c r="BD25" s="52"/>
      <c r="BE25" s="49"/>
      <c r="BF25" s="49"/>
      <c r="BG25" s="49"/>
      <c r="BH25" s="95"/>
      <c r="BI25" s="49"/>
      <c r="BJ25" s="49"/>
      <c r="BK25" s="49"/>
      <c r="BL25" s="52"/>
      <c r="BM25" s="49"/>
      <c r="BN25" s="54"/>
      <c r="BO25" s="49"/>
      <c r="BP25" s="49"/>
      <c r="BQ25" s="49"/>
      <c r="BR25" s="49"/>
      <c r="BS25" s="96"/>
      <c r="BT25" s="55"/>
      <c r="BU25" s="51"/>
      <c r="BV25" s="51"/>
      <c r="BW25" s="55"/>
      <c r="BX25" s="51"/>
      <c r="BY25" s="51"/>
      <c r="BZ25" s="52"/>
      <c r="CA25" s="52"/>
      <c r="CB25" s="52"/>
      <c r="CC25" s="56"/>
      <c r="CD25" s="56"/>
      <c r="CE25" s="56"/>
      <c r="CF25" s="43"/>
      <c r="CG25" s="44"/>
      <c r="CH25" s="45"/>
      <c r="CI25" s="45"/>
      <c r="CJ25" s="57"/>
      <c r="CK25" s="57"/>
      <c r="CL25" s="56"/>
      <c r="CM25" s="57"/>
      <c r="CN25" s="58"/>
      <c r="CO25" s="49"/>
      <c r="CP25" s="52"/>
      <c r="CQ25" s="49"/>
      <c r="CR25" s="58"/>
      <c r="CS25" s="49"/>
      <c r="CT25" s="52"/>
      <c r="CU25" s="49"/>
      <c r="CV25" s="58"/>
      <c r="CW25" s="49"/>
      <c r="CX25" s="95"/>
      <c r="CY25" s="49"/>
      <c r="CZ25" s="52"/>
      <c r="DA25" s="52"/>
      <c r="DB25" s="52"/>
      <c r="DC25" s="49"/>
      <c r="DD25" s="49"/>
      <c r="DE25" s="52"/>
      <c r="DF25" s="49"/>
      <c r="DG25" s="49"/>
      <c r="DH25" s="49"/>
      <c r="DI25" s="52"/>
      <c r="DJ25" s="49"/>
      <c r="DK25" s="49"/>
      <c r="DL25" s="49"/>
      <c r="DM25" s="52"/>
      <c r="DN25" s="49"/>
      <c r="DO25" s="49"/>
      <c r="DP25" s="49"/>
      <c r="DQ25" s="49"/>
      <c r="DR25" s="59"/>
      <c r="DS25" s="59"/>
      <c r="DT25" s="51"/>
      <c r="DU25" s="60"/>
      <c r="DV25" s="47"/>
      <c r="DW25" s="47"/>
      <c r="DX25" s="47"/>
      <c r="DY25" s="47"/>
      <c r="DZ25" s="47"/>
      <c r="EA25" s="6"/>
      <c r="EB25" s="6"/>
    </row>
    <row r="26" spans="1:132" s="16" customFormat="1" ht="20.25" customHeight="1" x14ac:dyDescent="0.25">
      <c r="A26" s="48" t="s">
        <v>65</v>
      </c>
      <c r="B26" s="49">
        <v>1541</v>
      </c>
      <c r="C26" s="50">
        <v>1103</v>
      </c>
      <c r="D26" s="95">
        <f t="shared" si="0"/>
        <v>71.57689811810512</v>
      </c>
      <c r="E26" s="49">
        <f t="shared" si="1"/>
        <v>-438</v>
      </c>
      <c r="F26" s="49">
        <v>709</v>
      </c>
      <c r="G26" s="69">
        <v>610</v>
      </c>
      <c r="H26" s="95">
        <f t="shared" si="2"/>
        <v>86.036671368124118</v>
      </c>
      <c r="I26" s="49">
        <f t="shared" si="3"/>
        <v>-99</v>
      </c>
      <c r="J26" s="49">
        <v>1271</v>
      </c>
      <c r="K26" s="49">
        <v>1176</v>
      </c>
      <c r="L26" s="95">
        <f t="shared" si="4"/>
        <v>92.525570416994498</v>
      </c>
      <c r="M26" s="49">
        <f t="shared" si="5"/>
        <v>-95</v>
      </c>
      <c r="N26" s="49">
        <v>754</v>
      </c>
      <c r="O26" s="49">
        <v>794</v>
      </c>
      <c r="P26" s="95">
        <f t="shared" si="6"/>
        <v>105.30503978779842</v>
      </c>
      <c r="Q26" s="49">
        <f t="shared" si="7"/>
        <v>40</v>
      </c>
      <c r="R26" s="95">
        <f t="shared" si="8"/>
        <v>59.3</v>
      </c>
      <c r="S26" s="95">
        <f t="shared" si="9"/>
        <v>67.5</v>
      </c>
      <c r="T26" s="95">
        <f t="shared" si="10"/>
        <v>8.2000000000000028</v>
      </c>
      <c r="U26" s="49">
        <v>493</v>
      </c>
      <c r="V26" s="49">
        <v>364</v>
      </c>
      <c r="W26" s="52">
        <f t="shared" si="11"/>
        <v>73.833671399594323</v>
      </c>
      <c r="X26" s="49">
        <f t="shared" si="12"/>
        <v>-129</v>
      </c>
      <c r="Y26" s="49">
        <v>4</v>
      </c>
      <c r="Z26" s="49">
        <v>0</v>
      </c>
      <c r="AA26" s="52">
        <f t="shared" si="13"/>
        <v>0</v>
      </c>
      <c r="AB26" s="51">
        <f t="shared" si="14"/>
        <v>-4</v>
      </c>
      <c r="AC26" s="51">
        <v>22</v>
      </c>
      <c r="AD26" s="49">
        <v>18</v>
      </c>
      <c r="AE26" s="52">
        <f t="shared" si="15"/>
        <v>81.818181818181827</v>
      </c>
      <c r="AF26" s="51">
        <f t="shared" si="16"/>
        <v>-4</v>
      </c>
      <c r="AG26" s="52">
        <f t="shared" si="59"/>
        <v>33.5</v>
      </c>
      <c r="AH26" s="52">
        <f t="shared" si="60"/>
        <v>34.6</v>
      </c>
      <c r="AI26" s="52">
        <f t="shared" si="18"/>
        <v>1.1000000000000014</v>
      </c>
      <c r="AJ26" s="49">
        <v>209</v>
      </c>
      <c r="AK26" s="51">
        <v>197</v>
      </c>
      <c r="AL26" s="52">
        <f t="shared" si="19"/>
        <v>94.258373205741634</v>
      </c>
      <c r="AM26" s="49">
        <f t="shared" si="20"/>
        <v>-12</v>
      </c>
      <c r="AN26" s="53">
        <v>0</v>
      </c>
      <c r="AO26" s="52">
        <v>94.6</v>
      </c>
      <c r="AP26" s="52">
        <f t="shared" si="21"/>
        <v>94.6</v>
      </c>
      <c r="AQ26" s="51"/>
      <c r="AR26" s="51"/>
      <c r="AS26" s="52" t="e">
        <f t="shared" si="22"/>
        <v>#DIV/0!</v>
      </c>
      <c r="AT26" s="51">
        <f t="shared" si="62"/>
        <v>0</v>
      </c>
      <c r="AU26" s="51">
        <v>0</v>
      </c>
      <c r="AV26" s="52" t="s">
        <v>70</v>
      </c>
      <c r="AW26" s="52">
        <v>0</v>
      </c>
      <c r="AX26" s="51">
        <f t="shared" si="25"/>
        <v>0</v>
      </c>
      <c r="AY26" s="52"/>
      <c r="AZ26" s="52"/>
      <c r="BA26" s="52"/>
      <c r="BB26" s="49">
        <v>223</v>
      </c>
      <c r="BC26" s="49">
        <v>216</v>
      </c>
      <c r="BD26" s="52">
        <f t="shared" si="27"/>
        <v>96.860986547085204</v>
      </c>
      <c r="BE26" s="49">
        <f t="shared" si="28"/>
        <v>-7</v>
      </c>
      <c r="BF26" s="49">
        <v>209</v>
      </c>
      <c r="BG26" s="49">
        <v>155</v>
      </c>
      <c r="BH26" s="95">
        <f t="shared" si="29"/>
        <v>74.162679425837325</v>
      </c>
      <c r="BI26" s="49">
        <f t="shared" si="30"/>
        <v>-54</v>
      </c>
      <c r="BJ26" s="49">
        <v>1397</v>
      </c>
      <c r="BK26" s="49">
        <v>987</v>
      </c>
      <c r="BL26" s="52">
        <f t="shared" si="31"/>
        <v>70.651395848246239</v>
      </c>
      <c r="BM26" s="49">
        <f t="shared" si="32"/>
        <v>-410</v>
      </c>
      <c r="BN26" s="54">
        <v>1552.6863084922011</v>
      </c>
      <c r="BO26" s="49">
        <v>2195.0657894736842</v>
      </c>
      <c r="BP26" s="49">
        <f t="shared" si="33"/>
        <v>642.37948098148308</v>
      </c>
      <c r="BQ26" s="49">
        <v>115</v>
      </c>
      <c r="BR26" s="49">
        <v>92</v>
      </c>
      <c r="BS26" s="96">
        <f t="shared" si="34"/>
        <v>-23</v>
      </c>
      <c r="BT26" s="55">
        <v>123</v>
      </c>
      <c r="BU26" s="51">
        <v>116</v>
      </c>
      <c r="BV26" s="51">
        <f t="shared" si="35"/>
        <v>-7</v>
      </c>
      <c r="BW26" s="55">
        <v>114</v>
      </c>
      <c r="BX26" s="51">
        <v>106</v>
      </c>
      <c r="BY26" s="51">
        <f t="shared" si="36"/>
        <v>-8</v>
      </c>
      <c r="BZ26" s="52">
        <v>0.5</v>
      </c>
      <c r="CA26" s="52">
        <v>0.4</v>
      </c>
      <c r="CB26" s="52">
        <f t="shared" si="37"/>
        <v>-9.9999999999999978E-2</v>
      </c>
      <c r="CC26" s="56">
        <v>35</v>
      </c>
      <c r="CD26" s="56">
        <v>35</v>
      </c>
      <c r="CE26" s="56">
        <f t="shared" si="38"/>
        <v>0</v>
      </c>
      <c r="CF26" s="43">
        <f t="shared" si="39"/>
        <v>539</v>
      </c>
      <c r="CG26" s="44">
        <f t="shared" si="39"/>
        <v>387</v>
      </c>
      <c r="CH26" s="45">
        <v>517</v>
      </c>
      <c r="CI26" s="45">
        <v>382</v>
      </c>
      <c r="CJ26" s="57">
        <v>274</v>
      </c>
      <c r="CK26" s="57">
        <v>331</v>
      </c>
      <c r="CL26" s="56">
        <f t="shared" si="40"/>
        <v>120.8</v>
      </c>
      <c r="CM26" s="57">
        <f t="shared" si="41"/>
        <v>57</v>
      </c>
      <c r="CN26" s="58">
        <v>1370</v>
      </c>
      <c r="CO26" s="49">
        <v>1561</v>
      </c>
      <c r="CP26" s="52">
        <f t="shared" si="42"/>
        <v>113.9</v>
      </c>
      <c r="CQ26" s="49">
        <f t="shared" si="43"/>
        <v>191</v>
      </c>
      <c r="CR26" s="58">
        <v>1339</v>
      </c>
      <c r="CS26" s="49">
        <v>1525</v>
      </c>
      <c r="CT26" s="52">
        <f t="shared" si="44"/>
        <v>113.9</v>
      </c>
      <c r="CU26" s="49">
        <f t="shared" si="45"/>
        <v>186</v>
      </c>
      <c r="CV26" s="58">
        <v>7336</v>
      </c>
      <c r="CW26" s="49"/>
      <c r="CX26" s="95">
        <f t="shared" si="46"/>
        <v>0</v>
      </c>
      <c r="CY26" s="49">
        <f t="shared" si="47"/>
        <v>-7336</v>
      </c>
      <c r="CZ26" s="52">
        <f t="shared" si="63"/>
        <v>547.9</v>
      </c>
      <c r="DA26" s="52">
        <f t="shared" si="63"/>
        <v>0</v>
      </c>
      <c r="DB26" s="52">
        <f t="shared" si="49"/>
        <v>-547.9</v>
      </c>
      <c r="DC26" s="49">
        <v>485</v>
      </c>
      <c r="DD26" s="49">
        <v>334</v>
      </c>
      <c r="DE26" s="52">
        <f t="shared" si="50"/>
        <v>68.865979381443296</v>
      </c>
      <c r="DF26" s="49">
        <f t="shared" si="51"/>
        <v>-151</v>
      </c>
      <c r="DG26" s="49">
        <v>409</v>
      </c>
      <c r="DH26" s="49">
        <v>281</v>
      </c>
      <c r="DI26" s="52">
        <f t="shared" si="52"/>
        <v>68.704156479217602</v>
      </c>
      <c r="DJ26" s="49">
        <f t="shared" si="53"/>
        <v>-128</v>
      </c>
      <c r="DK26" s="49">
        <v>118</v>
      </c>
      <c r="DL26" s="49">
        <v>105</v>
      </c>
      <c r="DM26" s="52">
        <f t="shared" si="54"/>
        <v>89</v>
      </c>
      <c r="DN26" s="49">
        <f t="shared" si="55"/>
        <v>-13</v>
      </c>
      <c r="DO26" s="49">
        <v>1803.59</v>
      </c>
      <c r="DP26" s="49">
        <v>3437.73</v>
      </c>
      <c r="DQ26" s="49">
        <f t="shared" si="61"/>
        <v>1634.14</v>
      </c>
      <c r="DR26" s="59">
        <f t="shared" ref="DR26:DS28" si="64">ROUND(DC26/DK26,0)</f>
        <v>4</v>
      </c>
      <c r="DS26" s="59">
        <f t="shared" si="64"/>
        <v>3</v>
      </c>
      <c r="DT26" s="51">
        <f t="shared" si="58"/>
        <v>-1</v>
      </c>
      <c r="DU26" s="60"/>
      <c r="DV26" s="47"/>
      <c r="DW26" s="47"/>
      <c r="DX26" s="47"/>
      <c r="DY26" s="47"/>
      <c r="DZ26" s="47"/>
      <c r="EA26" s="6"/>
      <c r="EB26" s="6"/>
    </row>
    <row r="27" spans="1:132" s="16" customFormat="1" ht="20.25" customHeight="1" x14ac:dyDescent="0.25">
      <c r="A27" s="48" t="s">
        <v>66</v>
      </c>
      <c r="B27" s="49">
        <v>1256</v>
      </c>
      <c r="C27" s="50">
        <v>974</v>
      </c>
      <c r="D27" s="95">
        <f t="shared" si="0"/>
        <v>77.547770700636946</v>
      </c>
      <c r="E27" s="49">
        <f t="shared" si="1"/>
        <v>-282</v>
      </c>
      <c r="F27" s="49">
        <v>666</v>
      </c>
      <c r="G27" s="49">
        <v>510</v>
      </c>
      <c r="H27" s="95">
        <f t="shared" si="2"/>
        <v>76.576576576576571</v>
      </c>
      <c r="I27" s="49">
        <f t="shared" si="3"/>
        <v>-156</v>
      </c>
      <c r="J27" s="49">
        <v>584</v>
      </c>
      <c r="K27" s="49">
        <v>578</v>
      </c>
      <c r="L27" s="95">
        <f t="shared" si="4"/>
        <v>98.972602739726028</v>
      </c>
      <c r="M27" s="49">
        <f t="shared" si="5"/>
        <v>-6</v>
      </c>
      <c r="N27" s="49">
        <v>280</v>
      </c>
      <c r="O27" s="49">
        <v>359</v>
      </c>
      <c r="P27" s="95">
        <f t="shared" si="6"/>
        <v>128.21428571428572</v>
      </c>
      <c r="Q27" s="49">
        <f t="shared" si="7"/>
        <v>79</v>
      </c>
      <c r="R27" s="95">
        <f t="shared" si="8"/>
        <v>47.9</v>
      </c>
      <c r="S27" s="95">
        <f t="shared" si="9"/>
        <v>62.1</v>
      </c>
      <c r="T27" s="95">
        <f t="shared" si="10"/>
        <v>14.200000000000003</v>
      </c>
      <c r="U27" s="49">
        <v>281</v>
      </c>
      <c r="V27" s="49">
        <v>201</v>
      </c>
      <c r="W27" s="52">
        <f t="shared" si="11"/>
        <v>71.530249110320284</v>
      </c>
      <c r="X27" s="49">
        <f t="shared" si="12"/>
        <v>-80</v>
      </c>
      <c r="Y27" s="49">
        <v>6</v>
      </c>
      <c r="Z27" s="49">
        <v>2</v>
      </c>
      <c r="AA27" s="52">
        <f t="shared" si="13"/>
        <v>33.333333333333329</v>
      </c>
      <c r="AB27" s="51">
        <f t="shared" si="14"/>
        <v>-4</v>
      </c>
      <c r="AC27" s="51">
        <v>12</v>
      </c>
      <c r="AD27" s="49">
        <v>10</v>
      </c>
      <c r="AE27" s="52">
        <f t="shared" si="15"/>
        <v>83.333333333333343</v>
      </c>
      <c r="AF27" s="51">
        <f t="shared" si="16"/>
        <v>-2</v>
      </c>
      <c r="AG27" s="52">
        <f t="shared" si="59"/>
        <v>24.2</v>
      </c>
      <c r="AH27" s="52">
        <f t="shared" si="60"/>
        <v>22.5</v>
      </c>
      <c r="AI27" s="52">
        <f t="shared" si="18"/>
        <v>-1.6999999999999993</v>
      </c>
      <c r="AJ27" s="49">
        <v>114</v>
      </c>
      <c r="AK27" s="51">
        <v>83</v>
      </c>
      <c r="AL27" s="52">
        <f t="shared" si="19"/>
        <v>72.807017543859658</v>
      </c>
      <c r="AM27" s="49">
        <f t="shared" si="20"/>
        <v>-31</v>
      </c>
      <c r="AN27" s="53">
        <v>90.3</v>
      </c>
      <c r="AO27" s="52">
        <v>100</v>
      </c>
      <c r="AP27" s="52">
        <f t="shared" si="21"/>
        <v>9.7000000000000028</v>
      </c>
      <c r="AQ27" s="51"/>
      <c r="AR27" s="51"/>
      <c r="AS27" s="52" t="e">
        <f t="shared" si="22"/>
        <v>#DIV/0!</v>
      </c>
      <c r="AT27" s="51">
        <f t="shared" si="62"/>
        <v>0</v>
      </c>
      <c r="AU27" s="51">
        <v>38</v>
      </c>
      <c r="AV27" s="52" t="s">
        <v>74</v>
      </c>
      <c r="AW27" s="52">
        <f t="shared" si="24"/>
        <v>118.42105263157893</v>
      </c>
      <c r="AX27" s="51">
        <f t="shared" si="25"/>
        <v>7</v>
      </c>
      <c r="AY27" s="52">
        <v>93.6</v>
      </c>
      <c r="AZ27" s="52">
        <v>100</v>
      </c>
      <c r="BA27" s="52">
        <f t="shared" si="26"/>
        <v>6.4000000000000057</v>
      </c>
      <c r="BB27" s="49">
        <v>158</v>
      </c>
      <c r="BC27" s="49">
        <v>146</v>
      </c>
      <c r="BD27" s="52">
        <f t="shared" si="27"/>
        <v>92.405063291139243</v>
      </c>
      <c r="BE27" s="49">
        <f t="shared" si="28"/>
        <v>-12</v>
      </c>
      <c r="BF27" s="49">
        <v>158</v>
      </c>
      <c r="BG27" s="49">
        <v>146</v>
      </c>
      <c r="BH27" s="95">
        <f t="shared" si="29"/>
        <v>92.405063291139243</v>
      </c>
      <c r="BI27" s="49">
        <f t="shared" si="30"/>
        <v>-12</v>
      </c>
      <c r="BJ27" s="49">
        <v>1155</v>
      </c>
      <c r="BK27" s="49">
        <v>861</v>
      </c>
      <c r="BL27" s="52">
        <f t="shared" si="31"/>
        <v>74.545454545454547</v>
      </c>
      <c r="BM27" s="49">
        <f t="shared" si="32"/>
        <v>-294</v>
      </c>
      <c r="BN27" s="54">
        <v>1696.9369369369369</v>
      </c>
      <c r="BO27" s="49">
        <v>1654.6925566343043</v>
      </c>
      <c r="BP27" s="49">
        <f t="shared" si="33"/>
        <v>-42.244380302632635</v>
      </c>
      <c r="BQ27" s="49">
        <v>109</v>
      </c>
      <c r="BR27" s="49">
        <v>99</v>
      </c>
      <c r="BS27" s="96">
        <f t="shared" si="34"/>
        <v>-10</v>
      </c>
      <c r="BT27" s="55">
        <v>147</v>
      </c>
      <c r="BU27" s="51">
        <v>144</v>
      </c>
      <c r="BV27" s="51">
        <f t="shared" si="35"/>
        <v>-3</v>
      </c>
      <c r="BW27" s="55">
        <v>143</v>
      </c>
      <c r="BX27" s="51">
        <v>140</v>
      </c>
      <c r="BY27" s="51">
        <f t="shared" si="36"/>
        <v>-3</v>
      </c>
      <c r="BZ27" s="52">
        <v>2</v>
      </c>
      <c r="CA27" s="52">
        <v>3.3</v>
      </c>
      <c r="CB27" s="52">
        <f t="shared" si="37"/>
        <v>1.2999999999999998</v>
      </c>
      <c r="CC27" s="56">
        <v>43</v>
      </c>
      <c r="CD27" s="56">
        <v>47.5</v>
      </c>
      <c r="CE27" s="56">
        <f t="shared" si="38"/>
        <v>4.5</v>
      </c>
      <c r="CF27" s="43">
        <f t="shared" si="39"/>
        <v>540</v>
      </c>
      <c r="CG27" s="44">
        <f t="shared" si="39"/>
        <v>463</v>
      </c>
      <c r="CH27" s="45">
        <v>304</v>
      </c>
      <c r="CI27" s="45">
        <v>219</v>
      </c>
      <c r="CJ27" s="57">
        <v>149</v>
      </c>
      <c r="CK27" s="57">
        <v>152</v>
      </c>
      <c r="CL27" s="56">
        <f t="shared" si="40"/>
        <v>102</v>
      </c>
      <c r="CM27" s="57">
        <f t="shared" si="41"/>
        <v>3</v>
      </c>
      <c r="CN27" s="58">
        <v>579</v>
      </c>
      <c r="CO27" s="49">
        <v>582</v>
      </c>
      <c r="CP27" s="52">
        <f t="shared" si="42"/>
        <v>100.5</v>
      </c>
      <c r="CQ27" s="49">
        <f t="shared" si="43"/>
        <v>3</v>
      </c>
      <c r="CR27" s="58">
        <v>564</v>
      </c>
      <c r="CS27" s="49">
        <v>580</v>
      </c>
      <c r="CT27" s="52">
        <f t="shared" si="44"/>
        <v>102.8</v>
      </c>
      <c r="CU27" s="49">
        <f t="shared" si="45"/>
        <v>16</v>
      </c>
      <c r="CV27" s="58">
        <v>25490</v>
      </c>
      <c r="CW27" s="49"/>
      <c r="CX27" s="95">
        <f t="shared" si="46"/>
        <v>0</v>
      </c>
      <c r="CY27" s="49">
        <f t="shared" si="47"/>
        <v>-25490</v>
      </c>
      <c r="CZ27" s="52">
        <f t="shared" si="63"/>
        <v>4519.5</v>
      </c>
      <c r="DA27" s="52">
        <f t="shared" si="63"/>
        <v>0</v>
      </c>
      <c r="DB27" s="52">
        <f t="shared" si="49"/>
        <v>-4519.5</v>
      </c>
      <c r="DC27" s="49">
        <v>412</v>
      </c>
      <c r="DD27" s="49">
        <v>292</v>
      </c>
      <c r="DE27" s="52">
        <f t="shared" si="50"/>
        <v>70.873786407766985</v>
      </c>
      <c r="DF27" s="49">
        <f t="shared" si="51"/>
        <v>-120</v>
      </c>
      <c r="DG27" s="49">
        <v>379</v>
      </c>
      <c r="DH27" s="49">
        <v>277</v>
      </c>
      <c r="DI27" s="52">
        <f t="shared" si="52"/>
        <v>73.087071240105544</v>
      </c>
      <c r="DJ27" s="49">
        <f t="shared" si="53"/>
        <v>-102</v>
      </c>
      <c r="DK27" s="49">
        <v>10</v>
      </c>
      <c r="DL27" s="49">
        <v>22</v>
      </c>
      <c r="DM27" s="52">
        <f t="shared" si="54"/>
        <v>220</v>
      </c>
      <c r="DN27" s="49">
        <f t="shared" si="55"/>
        <v>12</v>
      </c>
      <c r="DO27" s="49">
        <v>1653</v>
      </c>
      <c r="DP27" s="49">
        <v>3265.97</v>
      </c>
      <c r="DQ27" s="49">
        <f t="shared" si="61"/>
        <v>1612.9699999999998</v>
      </c>
      <c r="DR27" s="59">
        <f t="shared" si="64"/>
        <v>41</v>
      </c>
      <c r="DS27" s="59">
        <f t="shared" si="64"/>
        <v>13</v>
      </c>
      <c r="DT27" s="51">
        <f t="shared" si="58"/>
        <v>-28</v>
      </c>
      <c r="DU27" s="60"/>
      <c r="DV27" s="47"/>
      <c r="DW27" s="47"/>
      <c r="DX27" s="47"/>
      <c r="DY27" s="47"/>
      <c r="DZ27" s="47"/>
      <c r="EA27" s="6"/>
      <c r="EB27" s="6"/>
    </row>
    <row r="28" spans="1:132" s="16" customFormat="1" ht="20.25" customHeight="1" x14ac:dyDescent="0.25">
      <c r="A28" s="48" t="s">
        <v>67</v>
      </c>
      <c r="B28" s="49">
        <v>4593</v>
      </c>
      <c r="C28" s="50">
        <v>4098</v>
      </c>
      <c r="D28" s="95">
        <f t="shared" si="0"/>
        <v>89.22273024167211</v>
      </c>
      <c r="E28" s="49">
        <f t="shared" si="1"/>
        <v>-495</v>
      </c>
      <c r="F28" s="49">
        <v>2387</v>
      </c>
      <c r="G28" s="49">
        <v>2611</v>
      </c>
      <c r="H28" s="95">
        <f t="shared" si="2"/>
        <v>109.38416422287389</v>
      </c>
      <c r="I28" s="49">
        <f t="shared" si="3"/>
        <v>224</v>
      </c>
      <c r="J28" s="49">
        <v>2762</v>
      </c>
      <c r="K28" s="49">
        <v>4418</v>
      </c>
      <c r="L28" s="95">
        <f t="shared" si="4"/>
        <v>159.95655322230269</v>
      </c>
      <c r="M28" s="49">
        <f t="shared" si="5"/>
        <v>1656</v>
      </c>
      <c r="N28" s="49">
        <v>1698</v>
      </c>
      <c r="O28" s="49">
        <v>2985</v>
      </c>
      <c r="P28" s="95">
        <f t="shared" si="6"/>
        <v>175.79505300353358</v>
      </c>
      <c r="Q28" s="49">
        <f t="shared" si="7"/>
        <v>1287</v>
      </c>
      <c r="R28" s="95">
        <f t="shared" si="8"/>
        <v>61.5</v>
      </c>
      <c r="S28" s="95">
        <f t="shared" si="9"/>
        <v>67.599999999999994</v>
      </c>
      <c r="T28" s="95">
        <f t="shared" si="10"/>
        <v>6.0999999999999943</v>
      </c>
      <c r="U28" s="49">
        <v>967</v>
      </c>
      <c r="V28" s="49">
        <v>1349</v>
      </c>
      <c r="W28" s="52">
        <f t="shared" si="11"/>
        <v>139.50361944157189</v>
      </c>
      <c r="X28" s="49">
        <f t="shared" si="12"/>
        <v>382</v>
      </c>
      <c r="Y28" s="49">
        <v>15</v>
      </c>
      <c r="Z28" s="49">
        <v>3</v>
      </c>
      <c r="AA28" s="52">
        <f t="shared" si="13"/>
        <v>20</v>
      </c>
      <c r="AB28" s="51">
        <f t="shared" si="14"/>
        <v>-12</v>
      </c>
      <c r="AC28" s="51">
        <v>109</v>
      </c>
      <c r="AD28" s="49">
        <v>171</v>
      </c>
      <c r="AE28" s="52">
        <f t="shared" si="15"/>
        <v>156.88073394495413</v>
      </c>
      <c r="AF28" s="51">
        <f t="shared" si="16"/>
        <v>62</v>
      </c>
      <c r="AG28" s="52">
        <f t="shared" si="59"/>
        <v>23.2</v>
      </c>
      <c r="AH28" s="52">
        <f t="shared" si="60"/>
        <v>35</v>
      </c>
      <c r="AI28" s="52">
        <f t="shared" si="18"/>
        <v>11.8</v>
      </c>
      <c r="AJ28" s="49">
        <v>657</v>
      </c>
      <c r="AK28" s="51">
        <v>1058</v>
      </c>
      <c r="AL28" s="52">
        <f t="shared" si="19"/>
        <v>161.03500761035008</v>
      </c>
      <c r="AM28" s="49">
        <f t="shared" si="20"/>
        <v>401</v>
      </c>
      <c r="AN28" s="53">
        <v>99.1</v>
      </c>
      <c r="AO28" s="52">
        <v>95</v>
      </c>
      <c r="AP28" s="52">
        <f t="shared" si="21"/>
        <v>-4.0999999999999943</v>
      </c>
      <c r="AQ28" s="51"/>
      <c r="AR28" s="51"/>
      <c r="AS28" s="52" t="e">
        <f t="shared" si="22"/>
        <v>#DIV/0!</v>
      </c>
      <c r="AT28" s="51">
        <f t="shared" si="62"/>
        <v>0</v>
      </c>
      <c r="AU28" s="51">
        <v>0</v>
      </c>
      <c r="AV28" s="52" t="s">
        <v>70</v>
      </c>
      <c r="AW28" s="52">
        <v>0</v>
      </c>
      <c r="AX28" s="51">
        <f t="shared" si="25"/>
        <v>0</v>
      </c>
      <c r="AY28" s="52"/>
      <c r="AZ28" s="52"/>
      <c r="BA28" s="52"/>
      <c r="BB28" s="49">
        <v>271</v>
      </c>
      <c r="BC28" s="49">
        <v>148</v>
      </c>
      <c r="BD28" s="52">
        <f t="shared" si="27"/>
        <v>54.612546125461257</v>
      </c>
      <c r="BE28" s="49">
        <f t="shared" si="28"/>
        <v>-123</v>
      </c>
      <c r="BF28" s="49">
        <v>271</v>
      </c>
      <c r="BG28" s="49">
        <v>148</v>
      </c>
      <c r="BH28" s="95">
        <f t="shared" si="29"/>
        <v>54.612546125461257</v>
      </c>
      <c r="BI28" s="49">
        <f t="shared" si="30"/>
        <v>-123</v>
      </c>
      <c r="BJ28" s="49">
        <v>3676</v>
      </c>
      <c r="BK28" s="49">
        <v>3192</v>
      </c>
      <c r="BL28" s="52">
        <f t="shared" si="31"/>
        <v>86.833514689880303</v>
      </c>
      <c r="BM28" s="49">
        <f t="shared" si="32"/>
        <v>-484</v>
      </c>
      <c r="BN28" s="54">
        <v>2007.6600209863589</v>
      </c>
      <c r="BO28" s="49">
        <v>2541.4778325123152</v>
      </c>
      <c r="BP28" s="49">
        <f t="shared" si="33"/>
        <v>533.81781152595636</v>
      </c>
      <c r="BQ28" s="49">
        <v>107</v>
      </c>
      <c r="BR28" s="49">
        <v>95</v>
      </c>
      <c r="BS28" s="96">
        <f t="shared" si="34"/>
        <v>-12</v>
      </c>
      <c r="BT28" s="55">
        <v>116</v>
      </c>
      <c r="BU28" s="51">
        <v>104</v>
      </c>
      <c r="BV28" s="51">
        <f t="shared" si="35"/>
        <v>-12</v>
      </c>
      <c r="BW28" s="55">
        <v>84</v>
      </c>
      <c r="BX28" s="51">
        <v>58</v>
      </c>
      <c r="BY28" s="51">
        <f t="shared" si="36"/>
        <v>-26</v>
      </c>
      <c r="BZ28" s="52">
        <v>6</v>
      </c>
      <c r="CA28" s="52">
        <v>5.0999999999999996</v>
      </c>
      <c r="CB28" s="52">
        <f t="shared" si="37"/>
        <v>-0.90000000000000036</v>
      </c>
      <c r="CC28" s="56">
        <v>37.799999999999997</v>
      </c>
      <c r="CD28" s="56">
        <v>32</v>
      </c>
      <c r="CE28" s="56">
        <f t="shared" si="38"/>
        <v>-5.7999999999999972</v>
      </c>
      <c r="CF28" s="43">
        <f t="shared" si="39"/>
        <v>1736</v>
      </c>
      <c r="CG28" s="44">
        <f t="shared" si="39"/>
        <v>1311</v>
      </c>
      <c r="CH28" s="45">
        <v>1064</v>
      </c>
      <c r="CI28" s="45">
        <v>1433</v>
      </c>
      <c r="CJ28" s="57">
        <v>1661</v>
      </c>
      <c r="CK28" s="57">
        <v>2314</v>
      </c>
      <c r="CL28" s="56">
        <f t="shared" si="40"/>
        <v>139.30000000000001</v>
      </c>
      <c r="CM28" s="57">
        <f t="shared" si="41"/>
        <v>653</v>
      </c>
      <c r="CN28" s="58">
        <v>9853</v>
      </c>
      <c r="CO28" s="49">
        <v>13953</v>
      </c>
      <c r="CP28" s="52">
        <f t="shared" si="42"/>
        <v>141.6</v>
      </c>
      <c r="CQ28" s="49">
        <f t="shared" si="43"/>
        <v>4100</v>
      </c>
      <c r="CR28" s="58">
        <v>9298</v>
      </c>
      <c r="CS28" s="49">
        <v>13119</v>
      </c>
      <c r="CT28" s="52">
        <f t="shared" si="44"/>
        <v>141.1</v>
      </c>
      <c r="CU28" s="49">
        <f t="shared" si="45"/>
        <v>3821</v>
      </c>
      <c r="CV28" s="58">
        <v>7413</v>
      </c>
      <c r="CW28" s="49"/>
      <c r="CX28" s="95">
        <f t="shared" si="46"/>
        <v>0</v>
      </c>
      <c r="CY28" s="49">
        <f t="shared" si="47"/>
        <v>-7413</v>
      </c>
      <c r="CZ28" s="52">
        <f t="shared" si="63"/>
        <v>79.7</v>
      </c>
      <c r="DA28" s="52">
        <f t="shared" si="63"/>
        <v>0</v>
      </c>
      <c r="DB28" s="52">
        <f t="shared" si="49"/>
        <v>-79.7</v>
      </c>
      <c r="DC28" s="49">
        <v>1793</v>
      </c>
      <c r="DD28" s="49">
        <v>1354</v>
      </c>
      <c r="DE28" s="52">
        <f t="shared" si="50"/>
        <v>75.515895147796982</v>
      </c>
      <c r="DF28" s="49">
        <f t="shared" si="51"/>
        <v>-439</v>
      </c>
      <c r="DG28" s="49">
        <v>1285</v>
      </c>
      <c r="DH28" s="49">
        <v>1015</v>
      </c>
      <c r="DI28" s="52">
        <f t="shared" si="52"/>
        <v>78.988326848249031</v>
      </c>
      <c r="DJ28" s="49">
        <f t="shared" si="53"/>
        <v>-270</v>
      </c>
      <c r="DK28" s="49">
        <v>1196</v>
      </c>
      <c r="DL28" s="49">
        <v>1711</v>
      </c>
      <c r="DM28" s="52">
        <f t="shared" si="54"/>
        <v>143.1</v>
      </c>
      <c r="DN28" s="49">
        <f t="shared" si="55"/>
        <v>515</v>
      </c>
      <c r="DO28" s="49">
        <v>2208.91</v>
      </c>
      <c r="DP28" s="49">
        <v>4058.32</v>
      </c>
      <c r="DQ28" s="49">
        <f t="shared" si="61"/>
        <v>1849.4100000000003</v>
      </c>
      <c r="DR28" s="59">
        <f t="shared" si="64"/>
        <v>1</v>
      </c>
      <c r="DS28" s="59">
        <f t="shared" si="64"/>
        <v>1</v>
      </c>
      <c r="DT28" s="51">
        <f t="shared" si="58"/>
        <v>0</v>
      </c>
      <c r="DU28" s="60"/>
      <c r="DV28" s="47"/>
      <c r="DW28" s="47"/>
      <c r="DX28" s="47"/>
      <c r="DY28" s="47"/>
      <c r="DZ28" s="47"/>
      <c r="EA28" s="6"/>
      <c r="EB28" s="6"/>
    </row>
    <row r="29" spans="1:132" s="64" customFormat="1" ht="15.75" x14ac:dyDescent="0.2"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AN29" s="64">
        <v>92.6</v>
      </c>
      <c r="BF29" s="65"/>
      <c r="BG29" s="65"/>
      <c r="BH29" s="65"/>
      <c r="BI29" s="65"/>
      <c r="BJ29" s="65"/>
      <c r="BK29" s="65"/>
      <c r="BL29" s="65"/>
      <c r="BM29" s="79"/>
      <c r="BN29" s="79"/>
      <c r="BO29" s="79"/>
      <c r="BP29" s="79"/>
      <c r="BQ29" s="65"/>
      <c r="BR29" s="65"/>
      <c r="BS29" s="65"/>
      <c r="BT29" s="65"/>
      <c r="BU29" s="65"/>
      <c r="BV29" s="65"/>
      <c r="CN29" s="66"/>
      <c r="CO29" s="66"/>
      <c r="CP29" s="66"/>
      <c r="CQ29" s="67"/>
      <c r="CR29" s="66"/>
      <c r="CS29" s="66"/>
      <c r="CT29" s="66"/>
      <c r="CU29" s="66"/>
      <c r="CV29" s="66"/>
      <c r="CW29" s="66"/>
      <c r="CX29" s="66"/>
      <c r="CY29" s="66"/>
      <c r="DJ29" s="68"/>
      <c r="DW29" s="47"/>
      <c r="DX29" s="47"/>
    </row>
    <row r="30" spans="1:132" s="16" customFormat="1" x14ac:dyDescent="0.2"/>
    <row r="31" spans="1:132" s="16" customFormat="1" x14ac:dyDescent="0.2"/>
    <row r="32" spans="1:132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</sheetData>
  <mergeCells count="136">
    <mergeCell ref="DR6:DR7"/>
    <mergeCell ref="DS6:DS7"/>
    <mergeCell ref="DT6:DT7"/>
    <mergeCell ref="DL6:DL7"/>
    <mergeCell ref="DM6:DN6"/>
    <mergeCell ref="DO6:DO7"/>
    <mergeCell ref="DP6:DP7"/>
    <mergeCell ref="DQ6:DQ7"/>
    <mergeCell ref="DC6:DC7"/>
    <mergeCell ref="DD6:DD7"/>
    <mergeCell ref="DE6:DF6"/>
    <mergeCell ref="DG6:DG7"/>
    <mergeCell ref="DH6:DH7"/>
    <mergeCell ref="DI6:DJ6"/>
    <mergeCell ref="CV6:CV7"/>
    <mergeCell ref="CW6:CW7"/>
    <mergeCell ref="CX6:CY6"/>
    <mergeCell ref="CZ6:CZ7"/>
    <mergeCell ref="DA6:DA7"/>
    <mergeCell ref="DB6:DB7"/>
    <mergeCell ref="CK6:CK7"/>
    <mergeCell ref="CL6:CM6"/>
    <mergeCell ref="CN6:CO6"/>
    <mergeCell ref="CP6:CQ6"/>
    <mergeCell ref="CR6:CS6"/>
    <mergeCell ref="CT6:CU6"/>
    <mergeCell ref="CA6:CA7"/>
    <mergeCell ref="CB6:CB7"/>
    <mergeCell ref="CC6:CC7"/>
    <mergeCell ref="CD6:CD7"/>
    <mergeCell ref="CE6:CE7"/>
    <mergeCell ref="CJ6:CJ7"/>
    <mergeCell ref="BU6:BU7"/>
    <mergeCell ref="BV6:BV7"/>
    <mergeCell ref="BW6:BW7"/>
    <mergeCell ref="BX6:BX7"/>
    <mergeCell ref="BY6:BY7"/>
    <mergeCell ref="BZ6:BZ7"/>
    <mergeCell ref="BO6:BO7"/>
    <mergeCell ref="BP6:BP7"/>
    <mergeCell ref="BQ6:BQ7"/>
    <mergeCell ref="BR6:BR7"/>
    <mergeCell ref="BS6:BS7"/>
    <mergeCell ref="BT6:BT7"/>
    <mergeCell ref="BG6:BG7"/>
    <mergeCell ref="BH6:BI6"/>
    <mergeCell ref="BJ6:BJ7"/>
    <mergeCell ref="BK6:BK7"/>
    <mergeCell ref="BL6:BM6"/>
    <mergeCell ref="BN6:BN7"/>
    <mergeCell ref="AZ6:AZ7"/>
    <mergeCell ref="BA6:BA7"/>
    <mergeCell ref="BB6:BB7"/>
    <mergeCell ref="BC6:BC7"/>
    <mergeCell ref="BD6:BE6"/>
    <mergeCell ref="BF6:BF7"/>
    <mergeCell ref="AS6:AT6"/>
    <mergeCell ref="AU6:AU7"/>
    <mergeCell ref="AV6:AV7"/>
    <mergeCell ref="AW6:AX6"/>
    <mergeCell ref="AY6:AY7"/>
    <mergeCell ref="AK6:AK7"/>
    <mergeCell ref="AL6:AM6"/>
    <mergeCell ref="AN6:AN7"/>
    <mergeCell ref="AO6:AO7"/>
    <mergeCell ref="AP6:AP7"/>
    <mergeCell ref="AQ6:AQ7"/>
    <mergeCell ref="AI6:AI7"/>
    <mergeCell ref="AJ6:AJ7"/>
    <mergeCell ref="R6:R7"/>
    <mergeCell ref="S6:S7"/>
    <mergeCell ref="T6:T7"/>
    <mergeCell ref="U6:U7"/>
    <mergeCell ref="V6:V7"/>
    <mergeCell ref="W6:X6"/>
    <mergeCell ref="AR6:AR7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DK5:DK7"/>
    <mergeCell ref="DL5:DN5"/>
    <mergeCell ref="Y6:Y7"/>
    <mergeCell ref="Z6:Z7"/>
    <mergeCell ref="AA6:AB6"/>
    <mergeCell ref="AC6:AC7"/>
    <mergeCell ref="CN3:CU5"/>
    <mergeCell ref="CV3:CY5"/>
    <mergeCell ref="CZ3:DB5"/>
    <mergeCell ref="DC3:DF5"/>
    <mergeCell ref="DG3:DJ5"/>
    <mergeCell ref="DK3:DN4"/>
    <mergeCell ref="BQ3:BS5"/>
    <mergeCell ref="BT3:BV5"/>
    <mergeCell ref="BW3:BY5"/>
    <mergeCell ref="BZ3:CB5"/>
    <mergeCell ref="CC3:CE5"/>
    <mergeCell ref="CJ3:CM5"/>
    <mergeCell ref="AU3:AX5"/>
    <mergeCell ref="AY3:BA5"/>
    <mergeCell ref="AD6:AD7"/>
    <mergeCell ref="AE6:AF6"/>
    <mergeCell ref="AG6:AG7"/>
    <mergeCell ref="AH6:AH7"/>
    <mergeCell ref="B1:W1"/>
    <mergeCell ref="DO1:DT1"/>
    <mergeCell ref="B2:W2"/>
    <mergeCell ref="A3:A7"/>
    <mergeCell ref="B3:E5"/>
    <mergeCell ref="F3:I5"/>
    <mergeCell ref="J3:M5"/>
    <mergeCell ref="N3:Q5"/>
    <mergeCell ref="R3:T5"/>
    <mergeCell ref="U3:X5"/>
    <mergeCell ref="BB3:BE5"/>
    <mergeCell ref="BF3:BI5"/>
    <mergeCell ref="BJ3:BM5"/>
    <mergeCell ref="BN3:BP5"/>
    <mergeCell ref="Y3:AB3"/>
    <mergeCell ref="AC3:AF5"/>
    <mergeCell ref="AG3:AI5"/>
    <mergeCell ref="AJ3:AM5"/>
    <mergeCell ref="AN3:AP5"/>
    <mergeCell ref="AQ3:AT5"/>
    <mergeCell ref="DO3:DQ5"/>
    <mergeCell ref="DR3:DT5"/>
    <mergeCell ref="Y4:AB5"/>
    <mergeCell ref="CH4:CI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4" manualBreakCount="4">
    <brk id="24" max="33" man="1"/>
    <brk id="53" max="33" man="1"/>
    <brk id="77" max="33" man="1"/>
    <brk id="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серпень 2017</vt:lpstr>
      <vt:lpstr>'серпень 2017'!Заголовки_для_друку</vt:lpstr>
      <vt:lpstr>'серпень 2017'!Область_друку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Ваврикович Степан Степанович</cp:lastModifiedBy>
  <dcterms:created xsi:type="dcterms:W3CDTF">2017-09-05T12:36:19Z</dcterms:created>
  <dcterms:modified xsi:type="dcterms:W3CDTF">2018-01-02T12:56:38Z</dcterms:modified>
</cp:coreProperties>
</file>