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січень 2017" sheetId="1" r:id="rId1"/>
  </sheets>
  <externalReferences>
    <externalReference r:id="rId2"/>
  </externalReferences>
  <definedNames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0" hidden="1">'січень 2017'!#REF!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'січень 2017'!$A:$A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'січень 2017'!$A$3:$DE$29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A12" i="1" l="1"/>
  <c r="DB12" i="1"/>
  <c r="DA13" i="1"/>
  <c r="DB13" i="1"/>
  <c r="DA14" i="1"/>
  <c r="DB14" i="1"/>
  <c r="DA15" i="1"/>
  <c r="DB15" i="1"/>
  <c r="DA16" i="1"/>
  <c r="DB16" i="1"/>
  <c r="DA17" i="1"/>
  <c r="DB17" i="1"/>
  <c r="DA18" i="1"/>
  <c r="DB18" i="1"/>
  <c r="DA19" i="1"/>
  <c r="DB19" i="1"/>
  <c r="DA20" i="1"/>
  <c r="DB20" i="1"/>
  <c r="DA21" i="1"/>
  <c r="DB21" i="1"/>
  <c r="DA22" i="1"/>
  <c r="DB22" i="1"/>
  <c r="DA23" i="1"/>
  <c r="DB23" i="1"/>
  <c r="DA24" i="1"/>
  <c r="DB24" i="1"/>
  <c r="DA25" i="1"/>
  <c r="DB25" i="1"/>
  <c r="DA27" i="1"/>
  <c r="DB27" i="1"/>
  <c r="DA28" i="1"/>
  <c r="DB28" i="1"/>
  <c r="DA29" i="1"/>
  <c r="DB29" i="1"/>
  <c r="CT12" i="1"/>
  <c r="CU12" i="1"/>
  <c r="CT13" i="1"/>
  <c r="CU13" i="1"/>
  <c r="CT14" i="1"/>
  <c r="CU14" i="1"/>
  <c r="CT15" i="1"/>
  <c r="CU15" i="1"/>
  <c r="CT16" i="1"/>
  <c r="CU16" i="1"/>
  <c r="CT17" i="1"/>
  <c r="CU17" i="1"/>
  <c r="CT18" i="1"/>
  <c r="CU18" i="1"/>
  <c r="CT19" i="1"/>
  <c r="CU19" i="1"/>
  <c r="CT20" i="1"/>
  <c r="CU20" i="1"/>
  <c r="CT21" i="1"/>
  <c r="CU21" i="1"/>
  <c r="CT22" i="1"/>
  <c r="CU22" i="1"/>
  <c r="CT23" i="1"/>
  <c r="CU23" i="1"/>
  <c r="CT24" i="1"/>
  <c r="CU24" i="1"/>
  <c r="CT25" i="1"/>
  <c r="CU25" i="1"/>
  <c r="CT27" i="1"/>
  <c r="CU27" i="1"/>
  <c r="CT28" i="1"/>
  <c r="CU28" i="1"/>
  <c r="CT29" i="1"/>
  <c r="CU29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7" i="1"/>
  <c r="CP28" i="1"/>
  <c r="CP29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F18" i="1"/>
  <c r="CG18" i="1"/>
  <c r="CF19" i="1"/>
  <c r="CG19" i="1"/>
  <c r="CF20" i="1"/>
  <c r="CG20" i="1"/>
  <c r="CF21" i="1"/>
  <c r="CG21" i="1"/>
  <c r="CF22" i="1"/>
  <c r="CG22" i="1"/>
  <c r="CF23" i="1"/>
  <c r="CG23" i="1"/>
  <c r="CF24" i="1"/>
  <c r="CG24" i="1"/>
  <c r="CF25" i="1"/>
  <c r="CG25" i="1"/>
  <c r="CF27" i="1"/>
  <c r="CG27" i="1"/>
  <c r="CF28" i="1"/>
  <c r="CG28" i="1"/>
  <c r="CF29" i="1"/>
  <c r="CG29" i="1"/>
  <c r="CB12" i="1"/>
  <c r="CC12" i="1"/>
  <c r="CB13" i="1"/>
  <c r="CC13" i="1"/>
  <c r="CB14" i="1"/>
  <c r="CC14" i="1"/>
  <c r="CB15" i="1"/>
  <c r="CC15" i="1"/>
  <c r="CB16" i="1"/>
  <c r="CC16" i="1"/>
  <c r="CB17" i="1"/>
  <c r="CC17" i="1"/>
  <c r="CB18" i="1"/>
  <c r="CC18" i="1"/>
  <c r="CB19" i="1"/>
  <c r="CC19" i="1"/>
  <c r="CB20" i="1"/>
  <c r="CC20" i="1"/>
  <c r="CB21" i="1"/>
  <c r="CC21" i="1"/>
  <c r="CB22" i="1"/>
  <c r="CC22" i="1"/>
  <c r="CB23" i="1"/>
  <c r="CC23" i="1"/>
  <c r="CB24" i="1"/>
  <c r="CC24" i="1"/>
  <c r="CB25" i="1"/>
  <c r="CC25" i="1"/>
  <c r="CB27" i="1"/>
  <c r="CC27" i="1"/>
  <c r="CB28" i="1"/>
  <c r="CC28" i="1"/>
  <c r="CB29" i="1"/>
  <c r="CC29" i="1"/>
  <c r="CC11" i="1"/>
  <c r="BX12" i="1"/>
  <c r="BY12" i="1"/>
  <c r="BX13" i="1"/>
  <c r="BY13" i="1"/>
  <c r="BX14" i="1"/>
  <c r="BY14" i="1"/>
  <c r="BX15" i="1"/>
  <c r="BY15" i="1"/>
  <c r="BX16" i="1"/>
  <c r="BY16" i="1"/>
  <c r="BX17" i="1"/>
  <c r="BY17" i="1"/>
  <c r="BX18" i="1"/>
  <c r="BY18" i="1"/>
  <c r="BX19" i="1"/>
  <c r="BY19" i="1"/>
  <c r="BX20" i="1"/>
  <c r="BY20" i="1"/>
  <c r="BX21" i="1"/>
  <c r="BY21" i="1"/>
  <c r="BX22" i="1"/>
  <c r="BY22" i="1"/>
  <c r="BX23" i="1"/>
  <c r="BY23" i="1"/>
  <c r="BX24" i="1"/>
  <c r="BY24" i="1"/>
  <c r="BX25" i="1"/>
  <c r="BY25" i="1"/>
  <c r="BX27" i="1"/>
  <c r="BY27" i="1"/>
  <c r="BX28" i="1"/>
  <c r="BY28" i="1"/>
  <c r="BX29" i="1"/>
  <c r="BY29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7" i="1"/>
  <c r="BN28" i="1"/>
  <c r="BN29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7" i="1"/>
  <c r="BK28" i="1"/>
  <c r="BK29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7" i="1"/>
  <c r="BH28" i="1"/>
  <c r="BH29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7" i="1"/>
  <c r="AI28" i="1"/>
  <c r="AI29" i="1"/>
  <c r="AE12" i="1"/>
  <c r="AF12" i="1"/>
  <c r="AE13" i="1"/>
  <c r="AF13" i="1"/>
  <c r="AE14" i="1"/>
  <c r="AF14" i="1"/>
  <c r="AE15" i="1"/>
  <c r="AF15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7" i="1"/>
  <c r="AF27" i="1"/>
  <c r="AE28" i="1"/>
  <c r="AF28" i="1"/>
  <c r="AE29" i="1"/>
  <c r="AF29" i="1"/>
  <c r="Z13" i="1"/>
  <c r="AB13" i="1" s="1"/>
  <c r="AA13" i="1"/>
  <c r="Z14" i="1"/>
  <c r="AA14" i="1"/>
  <c r="AB14" i="1" s="1"/>
  <c r="Z15" i="1"/>
  <c r="AB15" i="1" s="1"/>
  <c r="AA15" i="1"/>
  <c r="Z16" i="1"/>
  <c r="AA16" i="1"/>
  <c r="AB16" i="1" s="1"/>
  <c r="Z17" i="1"/>
  <c r="AB17" i="1" s="1"/>
  <c r="AA17" i="1"/>
  <c r="Z18" i="1"/>
  <c r="AA18" i="1"/>
  <c r="AB18" i="1" s="1"/>
  <c r="Z19" i="1"/>
  <c r="AB19" i="1" s="1"/>
  <c r="AA19" i="1"/>
  <c r="Z20" i="1"/>
  <c r="AA20" i="1"/>
  <c r="AB20" i="1" s="1"/>
  <c r="Z21" i="1"/>
  <c r="AB21" i="1" s="1"/>
  <c r="AA21" i="1"/>
  <c r="Z22" i="1"/>
  <c r="AA22" i="1"/>
  <c r="AB22" i="1" s="1"/>
  <c r="Z23" i="1"/>
  <c r="AB23" i="1" s="1"/>
  <c r="AA23" i="1"/>
  <c r="Z24" i="1"/>
  <c r="AA24" i="1"/>
  <c r="AB24" i="1" s="1"/>
  <c r="Z25" i="1"/>
  <c r="AB25" i="1" s="1"/>
  <c r="AA25" i="1"/>
  <c r="Z27" i="1"/>
  <c r="AA27" i="1"/>
  <c r="AB27" i="1" s="1"/>
  <c r="Z28" i="1"/>
  <c r="AA28" i="1"/>
  <c r="AB28" i="1" s="1"/>
  <c r="Z29" i="1"/>
  <c r="AA29" i="1"/>
  <c r="AB29" i="1" s="1"/>
  <c r="X12" i="1"/>
  <c r="Y12" i="1"/>
  <c r="Y13" i="1"/>
  <c r="X14" i="1"/>
  <c r="Y14" i="1"/>
  <c r="X15" i="1"/>
  <c r="Y15" i="1"/>
  <c r="X16" i="1"/>
  <c r="Y16" i="1"/>
  <c r="X17" i="1"/>
  <c r="Y17" i="1"/>
  <c r="Y18" i="1"/>
  <c r="X19" i="1"/>
  <c r="Y19" i="1"/>
  <c r="X20" i="1"/>
  <c r="Y20" i="1"/>
  <c r="Y21" i="1"/>
  <c r="X22" i="1"/>
  <c r="Y22" i="1"/>
  <c r="X23" i="1"/>
  <c r="Y23" i="1"/>
  <c r="Y24" i="1"/>
  <c r="Y25" i="1"/>
  <c r="X27" i="1"/>
  <c r="Y27" i="1"/>
  <c r="Y28" i="1"/>
  <c r="X29" i="1"/>
  <c r="Y29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7" i="1"/>
  <c r="Q27" i="1"/>
  <c r="P28" i="1"/>
  <c r="Q28" i="1"/>
  <c r="P29" i="1"/>
  <c r="Q29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7" i="1"/>
  <c r="M27" i="1"/>
  <c r="L28" i="1"/>
  <c r="M28" i="1"/>
  <c r="L29" i="1"/>
  <c r="M29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7" i="1"/>
  <c r="I27" i="1"/>
  <c r="H28" i="1"/>
  <c r="I28" i="1"/>
  <c r="H29" i="1"/>
  <c r="I2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AJ30" i="1"/>
  <c r="AK30" i="1"/>
  <c r="AN30" i="1"/>
  <c r="AO30" i="1"/>
  <c r="AP17" i="1"/>
  <c r="AP30" i="1" s="1"/>
  <c r="AP18" i="1"/>
  <c r="AP19" i="1"/>
  <c r="AP20" i="1"/>
  <c r="AP21" i="1"/>
  <c r="AP28" i="1"/>
  <c r="BV30" i="1" l="1"/>
  <c r="BW30" i="1"/>
  <c r="BZ30" i="1"/>
  <c r="CA30" i="1"/>
  <c r="CD30" i="1"/>
  <c r="CE30" i="1"/>
  <c r="CK30" i="1"/>
  <c r="CL30" i="1"/>
  <c r="CT30" i="1"/>
  <c r="CU30" i="1"/>
  <c r="CV30" i="1"/>
  <c r="CW30" i="1"/>
  <c r="CY30" i="1"/>
  <c r="CZ30" i="1"/>
  <c r="CP30" i="1"/>
  <c r="CR30" i="1"/>
  <c r="CS30" i="1"/>
  <c r="BR12" i="1" l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CO30" i="1"/>
  <c r="CN30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AU30" i="1"/>
  <c r="AV30" i="1"/>
  <c r="AY30" i="1"/>
  <c r="AZ30" i="1"/>
  <c r="BC30" i="1"/>
  <c r="BD30" i="1"/>
  <c r="BF30" i="1"/>
  <c r="BG30" i="1"/>
  <c r="BI30" i="1"/>
  <c r="BJ30" i="1"/>
  <c r="BK30" i="1"/>
  <c r="BL30" i="1"/>
  <c r="BM30" i="1"/>
  <c r="BN30" i="1"/>
  <c r="BT30" i="1"/>
  <c r="BU30" i="1"/>
  <c r="BH30" i="1" l="1"/>
  <c r="BS30" i="1"/>
  <c r="Z12" i="1"/>
  <c r="AA12" i="1"/>
  <c r="AB12" i="1" s="1"/>
  <c r="B30" i="1"/>
  <c r="C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S30" i="1"/>
  <c r="V30" i="1"/>
  <c r="W30" i="1"/>
  <c r="AC30" i="1"/>
  <c r="AD30" i="1"/>
  <c r="R30" i="1"/>
  <c r="U12" i="1"/>
  <c r="U28" i="1"/>
  <c r="AL28" i="1"/>
  <c r="AM28" i="1"/>
  <c r="AQ28" i="1"/>
  <c r="AT28" i="1"/>
  <c r="AW28" i="1"/>
  <c r="AX28" i="1"/>
  <c r="BA28" i="1"/>
  <c r="BB28" i="1"/>
  <c r="BE28" i="1"/>
  <c r="BO28" i="1"/>
  <c r="BP28" i="1"/>
  <c r="CH28" i="1"/>
  <c r="CI28" i="1"/>
  <c r="CJ28" i="1" s="1"/>
  <c r="CM28" i="1"/>
  <c r="CQ28" i="1"/>
  <c r="CX28" i="1"/>
  <c r="DC28" i="1"/>
  <c r="DD28" i="1"/>
  <c r="D30" i="1" l="1"/>
  <c r="DE28" i="1"/>
  <c r="Z30" i="1"/>
  <c r="AA30" i="1"/>
  <c r="BQ28" i="1"/>
  <c r="AT12" i="1" l="1"/>
  <c r="AT13" i="1"/>
  <c r="AT14" i="1"/>
  <c r="AT17" i="1"/>
  <c r="AT18" i="1"/>
  <c r="AT19" i="1"/>
  <c r="AT20" i="1"/>
  <c r="AT21" i="1"/>
  <c r="AT22" i="1"/>
  <c r="AT23" i="1"/>
  <c r="AT24" i="1"/>
  <c r="AT25" i="1"/>
  <c r="AT27" i="1"/>
  <c r="AT11" i="1"/>
  <c r="AT29" i="1"/>
  <c r="AQ12" i="1" l="1"/>
  <c r="AQ13" i="1"/>
  <c r="AQ14" i="1"/>
  <c r="AQ15" i="1"/>
  <c r="AQ17" i="1"/>
  <c r="AQ18" i="1"/>
  <c r="AQ19" i="1"/>
  <c r="AQ20" i="1"/>
  <c r="AQ21" i="1"/>
  <c r="AQ22" i="1"/>
  <c r="AQ23" i="1"/>
  <c r="AQ24" i="1"/>
  <c r="AQ25" i="1"/>
  <c r="AQ27" i="1"/>
  <c r="AP11" i="1"/>
  <c r="AQ11" i="1"/>
  <c r="AQ29" i="1"/>
  <c r="AQ30" i="1" l="1"/>
  <c r="DD29" i="1"/>
  <c r="DC29" i="1"/>
  <c r="CX29" i="1"/>
  <c r="CQ29" i="1"/>
  <c r="CM29" i="1"/>
  <c r="CI29" i="1"/>
  <c r="CH29" i="1"/>
  <c r="BO29" i="1"/>
  <c r="BP29" i="1"/>
  <c r="BE29" i="1"/>
  <c r="BB29" i="1"/>
  <c r="BA29" i="1"/>
  <c r="AX29" i="1"/>
  <c r="AW29" i="1"/>
  <c r="AM29" i="1"/>
  <c r="AL29" i="1"/>
  <c r="U29" i="1"/>
  <c r="DD11" i="1"/>
  <c r="DC11" i="1"/>
  <c r="DB11" i="1"/>
  <c r="DA11" i="1"/>
  <c r="CX11" i="1"/>
  <c r="CU11" i="1"/>
  <c r="CT11" i="1"/>
  <c r="CQ11" i="1"/>
  <c r="CP11" i="1"/>
  <c r="CM11" i="1"/>
  <c r="CI11" i="1"/>
  <c r="CH11" i="1"/>
  <c r="CG11" i="1"/>
  <c r="CF11" i="1"/>
  <c r="CB11" i="1"/>
  <c r="BY11" i="1"/>
  <c r="BX11" i="1"/>
  <c r="BS11" i="1"/>
  <c r="BR11" i="1"/>
  <c r="BO11" i="1" s="1"/>
  <c r="BP11" i="1"/>
  <c r="BN11" i="1"/>
  <c r="BK11" i="1"/>
  <c r="BH11" i="1"/>
  <c r="BE11" i="1"/>
  <c r="BB11" i="1"/>
  <c r="BA11" i="1"/>
  <c r="AX11" i="1"/>
  <c r="AW11" i="1"/>
  <c r="AM11" i="1"/>
  <c r="AL11" i="1"/>
  <c r="AI11" i="1"/>
  <c r="AF11" i="1"/>
  <c r="AE11" i="1"/>
  <c r="AA11" i="1"/>
  <c r="Z11" i="1"/>
  <c r="Y11" i="1"/>
  <c r="X11" i="1"/>
  <c r="U11" i="1"/>
  <c r="Q11" i="1"/>
  <c r="P11" i="1"/>
  <c r="M11" i="1"/>
  <c r="L11" i="1"/>
  <c r="I11" i="1"/>
  <c r="H11" i="1"/>
  <c r="E11" i="1"/>
  <c r="D11" i="1"/>
  <c r="DD27" i="1"/>
  <c r="DC27" i="1"/>
  <c r="CX27" i="1"/>
  <c r="CQ27" i="1"/>
  <c r="CM27" i="1"/>
  <c r="CI27" i="1"/>
  <c r="CH27" i="1"/>
  <c r="BO27" i="1"/>
  <c r="BP27" i="1"/>
  <c r="BE27" i="1"/>
  <c r="BB27" i="1"/>
  <c r="BA27" i="1"/>
  <c r="AX27" i="1"/>
  <c r="AM27" i="1"/>
  <c r="AL27" i="1"/>
  <c r="U27" i="1"/>
  <c r="DD25" i="1"/>
  <c r="DC25" i="1"/>
  <c r="CX25" i="1"/>
  <c r="CQ25" i="1"/>
  <c r="CM25" i="1"/>
  <c r="CI25" i="1"/>
  <c r="CH25" i="1"/>
  <c r="BO25" i="1"/>
  <c r="BP25" i="1"/>
  <c r="BE25" i="1"/>
  <c r="BB25" i="1"/>
  <c r="BA25" i="1"/>
  <c r="AX25" i="1"/>
  <c r="AM25" i="1"/>
  <c r="AL25" i="1"/>
  <c r="U25" i="1"/>
  <c r="DD24" i="1"/>
  <c r="DC24" i="1"/>
  <c r="CX24" i="1"/>
  <c r="CQ24" i="1"/>
  <c r="CM24" i="1"/>
  <c r="CI24" i="1"/>
  <c r="CH24" i="1"/>
  <c r="BP24" i="1"/>
  <c r="BO24" i="1"/>
  <c r="BE24" i="1"/>
  <c r="BB24" i="1"/>
  <c r="BA24" i="1"/>
  <c r="AX24" i="1"/>
  <c r="AM24" i="1"/>
  <c r="AL24" i="1"/>
  <c r="U24" i="1"/>
  <c r="DD23" i="1"/>
  <c r="DC23" i="1"/>
  <c r="CX23" i="1"/>
  <c r="CQ23" i="1"/>
  <c r="CM23" i="1"/>
  <c r="CI23" i="1"/>
  <c r="CH23" i="1"/>
  <c r="BP23" i="1"/>
  <c r="BO23" i="1"/>
  <c r="BE23" i="1"/>
  <c r="BB23" i="1"/>
  <c r="BA23" i="1"/>
  <c r="AX23" i="1"/>
  <c r="AW23" i="1"/>
  <c r="AM23" i="1"/>
  <c r="AL23" i="1"/>
  <c r="U23" i="1"/>
  <c r="DD22" i="1"/>
  <c r="DC22" i="1"/>
  <c r="CX22" i="1"/>
  <c r="CQ22" i="1"/>
  <c r="CM22" i="1"/>
  <c r="CI22" i="1"/>
  <c r="CH22" i="1"/>
  <c r="BO22" i="1"/>
  <c r="BP22" i="1"/>
  <c r="BE22" i="1"/>
  <c r="BB22" i="1"/>
  <c r="BA22" i="1"/>
  <c r="AX22" i="1"/>
  <c r="AW22" i="1"/>
  <c r="AM22" i="1"/>
  <c r="AL22" i="1"/>
  <c r="U22" i="1"/>
  <c r="DD21" i="1"/>
  <c r="DC21" i="1"/>
  <c r="CX21" i="1"/>
  <c r="CQ21" i="1"/>
  <c r="CM21" i="1"/>
  <c r="CI21" i="1"/>
  <c r="CH21" i="1"/>
  <c r="BP21" i="1"/>
  <c r="BO21" i="1"/>
  <c r="BE21" i="1"/>
  <c r="BB21" i="1"/>
  <c r="BA21" i="1"/>
  <c r="AX21" i="1"/>
  <c r="AW21" i="1"/>
  <c r="AL21" i="1"/>
  <c r="U21" i="1"/>
  <c r="DD20" i="1"/>
  <c r="DC20" i="1"/>
  <c r="CX20" i="1"/>
  <c r="CQ20" i="1"/>
  <c r="CM20" i="1"/>
  <c r="CI20" i="1"/>
  <c r="CH20" i="1"/>
  <c r="BP20" i="1"/>
  <c r="BO20" i="1"/>
  <c r="BE20" i="1"/>
  <c r="BB20" i="1"/>
  <c r="BA20" i="1"/>
  <c r="AX20" i="1"/>
  <c r="AW20" i="1"/>
  <c r="AM20" i="1"/>
  <c r="AL20" i="1"/>
  <c r="U20" i="1"/>
  <c r="DD19" i="1"/>
  <c r="DC19" i="1"/>
  <c r="CX19" i="1"/>
  <c r="CQ19" i="1"/>
  <c r="CM19" i="1"/>
  <c r="CI19" i="1"/>
  <c r="CJ19" i="1" s="1"/>
  <c r="CH19" i="1"/>
  <c r="BP19" i="1"/>
  <c r="BO19" i="1"/>
  <c r="BE19" i="1"/>
  <c r="BB19" i="1"/>
  <c r="BA19" i="1"/>
  <c r="AX19" i="1"/>
  <c r="AW19" i="1"/>
  <c r="AM19" i="1"/>
  <c r="AL19" i="1"/>
  <c r="U19" i="1"/>
  <c r="DD18" i="1"/>
  <c r="DC18" i="1"/>
  <c r="CX18" i="1"/>
  <c r="CQ18" i="1"/>
  <c r="CM18" i="1"/>
  <c r="CI18" i="1"/>
  <c r="CH18" i="1"/>
  <c r="BP18" i="1"/>
  <c r="BO18" i="1"/>
  <c r="BE18" i="1"/>
  <c r="BB18" i="1"/>
  <c r="BA18" i="1"/>
  <c r="AX18" i="1"/>
  <c r="AW18" i="1"/>
  <c r="AM18" i="1"/>
  <c r="AL18" i="1"/>
  <c r="U18" i="1"/>
  <c r="DD17" i="1"/>
  <c r="DC17" i="1"/>
  <c r="CX17" i="1"/>
  <c r="CQ17" i="1"/>
  <c r="CM17" i="1"/>
  <c r="CI17" i="1"/>
  <c r="CH17" i="1"/>
  <c r="BP17" i="1"/>
  <c r="BO17" i="1"/>
  <c r="BE17" i="1"/>
  <c r="BB17" i="1"/>
  <c r="BA17" i="1"/>
  <c r="AX17" i="1"/>
  <c r="AW17" i="1"/>
  <c r="AM17" i="1"/>
  <c r="AL17" i="1"/>
  <c r="U17" i="1"/>
  <c r="DD16" i="1"/>
  <c r="DC16" i="1"/>
  <c r="CX16" i="1"/>
  <c r="CQ16" i="1"/>
  <c r="CM16" i="1"/>
  <c r="CI16" i="1"/>
  <c r="CH16" i="1"/>
  <c r="BP16" i="1"/>
  <c r="BO16" i="1"/>
  <c r="BE16" i="1"/>
  <c r="BB16" i="1"/>
  <c r="BA16" i="1"/>
  <c r="AX16" i="1"/>
  <c r="AW16" i="1"/>
  <c r="AM16" i="1"/>
  <c r="AL16" i="1"/>
  <c r="U16" i="1"/>
  <c r="DD15" i="1"/>
  <c r="DC15" i="1"/>
  <c r="CX15" i="1"/>
  <c r="CQ15" i="1"/>
  <c r="CM15" i="1"/>
  <c r="CI15" i="1"/>
  <c r="CH15" i="1"/>
  <c r="BP15" i="1"/>
  <c r="BO15" i="1"/>
  <c r="BE15" i="1"/>
  <c r="BB15" i="1"/>
  <c r="BA15" i="1"/>
  <c r="AX15" i="1"/>
  <c r="AW15" i="1"/>
  <c r="AM15" i="1"/>
  <c r="AL15" i="1"/>
  <c r="U15" i="1"/>
  <c r="DD14" i="1"/>
  <c r="DC14" i="1"/>
  <c r="CX14" i="1"/>
  <c r="CQ14" i="1"/>
  <c r="CM14" i="1"/>
  <c r="CI14" i="1"/>
  <c r="CH14" i="1"/>
  <c r="BP14" i="1"/>
  <c r="BO14" i="1"/>
  <c r="BE14" i="1"/>
  <c r="BB14" i="1"/>
  <c r="BA14" i="1"/>
  <c r="AX14" i="1"/>
  <c r="AM14" i="1"/>
  <c r="AL14" i="1"/>
  <c r="U14" i="1"/>
  <c r="DD13" i="1"/>
  <c r="DC13" i="1"/>
  <c r="CX13" i="1"/>
  <c r="CQ13" i="1"/>
  <c r="CM13" i="1"/>
  <c r="CI13" i="1"/>
  <c r="CH13" i="1"/>
  <c r="BP13" i="1"/>
  <c r="BO13" i="1"/>
  <c r="BE13" i="1"/>
  <c r="BB13" i="1"/>
  <c r="BA13" i="1"/>
  <c r="AX13" i="1"/>
  <c r="AW13" i="1"/>
  <c r="AM13" i="1"/>
  <c r="AL13" i="1"/>
  <c r="AF30" i="1"/>
  <c r="Y30" i="1"/>
  <c r="X30" i="1"/>
  <c r="U13" i="1"/>
  <c r="T30" i="1"/>
  <c r="DD12" i="1"/>
  <c r="DC12" i="1"/>
  <c r="DB30" i="1"/>
  <c r="CX12" i="1"/>
  <c r="CX30" i="1" s="1"/>
  <c r="CQ12" i="1"/>
  <c r="CM12" i="1"/>
  <c r="CM30" i="1" s="1"/>
  <c r="CI12" i="1"/>
  <c r="CH12" i="1"/>
  <c r="CG30" i="1"/>
  <c r="CC30" i="1"/>
  <c r="BY30" i="1"/>
  <c r="BP12" i="1"/>
  <c r="BP30" i="1" s="1"/>
  <c r="BE12" i="1"/>
  <c r="BB12" i="1"/>
  <c r="BB30" i="1" s="1"/>
  <c r="BA12" i="1"/>
  <c r="AX12" i="1"/>
  <c r="AX30" i="1" s="1"/>
  <c r="AW12" i="1"/>
  <c r="AM12" i="1"/>
  <c r="AM30" i="1" s="1"/>
  <c r="AL12" i="1"/>
  <c r="AL30" i="1" s="1"/>
  <c r="BE30" i="1" l="1"/>
  <c r="CQ30" i="1"/>
  <c r="DD30" i="1"/>
  <c r="U30" i="1"/>
  <c r="AE30" i="1"/>
  <c r="BX30" i="1"/>
  <c r="CJ12" i="1"/>
  <c r="CI30" i="1"/>
  <c r="CB30" i="1"/>
  <c r="CF30" i="1"/>
  <c r="CH30" i="1"/>
  <c r="DA30" i="1"/>
  <c r="DC30" i="1"/>
  <c r="BO12" i="1"/>
  <c r="BO30" i="1" s="1"/>
  <c r="BR30" i="1"/>
  <c r="AI30" i="1"/>
  <c r="AW30" i="1"/>
  <c r="BA30" i="1"/>
  <c r="DE12" i="1"/>
  <c r="DE19" i="1"/>
  <c r="CJ15" i="1"/>
  <c r="CJ21" i="1"/>
  <c r="CJ22" i="1"/>
  <c r="CJ25" i="1"/>
  <c r="CJ27" i="1"/>
  <c r="DE29" i="1"/>
  <c r="DE15" i="1"/>
  <c r="DE21" i="1"/>
  <c r="DE22" i="1"/>
  <c r="DE25" i="1"/>
  <c r="DE27" i="1"/>
  <c r="DE11" i="1"/>
  <c r="CJ20" i="1"/>
  <c r="BQ15" i="1"/>
  <c r="BQ21" i="1"/>
  <c r="BQ25" i="1"/>
  <c r="BQ27" i="1"/>
  <c r="DE20" i="1"/>
  <c r="DE13" i="1"/>
  <c r="DE14" i="1"/>
  <c r="DE16" i="1"/>
  <c r="DE17" i="1"/>
  <c r="DE18" i="1"/>
  <c r="DE23" i="1"/>
  <c r="DE24" i="1"/>
  <c r="CJ11" i="1"/>
  <c r="CJ29" i="1"/>
  <c r="CJ13" i="1"/>
  <c r="CJ14" i="1"/>
  <c r="CJ16" i="1"/>
  <c r="CJ17" i="1"/>
  <c r="CJ18" i="1"/>
  <c r="CJ23" i="1"/>
  <c r="CJ24" i="1"/>
  <c r="BQ12" i="1"/>
  <c r="BQ14" i="1"/>
  <c r="BQ16" i="1"/>
  <c r="BQ18" i="1"/>
  <c r="BQ20" i="1"/>
  <c r="BQ24" i="1"/>
  <c r="BQ29" i="1"/>
  <c r="BQ13" i="1"/>
  <c r="BQ17" i="1"/>
  <c r="BQ19" i="1"/>
  <c r="BQ23" i="1"/>
  <c r="AB11" i="1"/>
  <c r="BQ22" i="1"/>
  <c r="BQ11" i="1"/>
  <c r="CJ30" i="1" l="1"/>
  <c r="BQ30" i="1"/>
  <c r="AB30" i="1"/>
</calcChain>
</file>

<file path=xl/sharedStrings.xml><?xml version="1.0" encoding="utf-8"?>
<sst xmlns="http://schemas.openxmlformats.org/spreadsheetml/2006/main" count="126" uniqueCount="63">
  <si>
    <t>Оперативні дані</t>
  </si>
  <si>
    <t>Надання послуг державною службою зайнятості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</si>
  <si>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</si>
  <si>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</si>
  <si>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</si>
  <si>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за договорами ЦПХ та самостійно), осіб</t>
  </si>
  <si>
    <t>Чисельність працевлаштованих безробітних за направленням СЗ, осіб</t>
  </si>
  <si>
    <t>у т.ч.</t>
  </si>
  <si>
    <t>Чисельність безробітних,                                   які проходили профнавчання,                                осіб</t>
  </si>
  <si>
    <t>рівень працевлашту-вання після закінчення профнавчання, %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</si>
  <si>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</si>
  <si>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</si>
  <si>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</si>
  <si>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безробітних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</si>
  <si>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</si>
  <si>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Середня тривалість отримання допомоги по безробіттю, днів</t>
  </si>
  <si>
    <t>Середня тривалість пошуку роботи, дні</t>
  </si>
  <si>
    <t>Питома вага довготривали безробітних</t>
  </si>
  <si>
    <t xml:space="preserve">Питома вага безробітних,  знятих з реєстрації без працевлаштування                         </t>
  </si>
  <si>
    <t>Кількість вакансій, одиниць</t>
  </si>
  <si>
    <t>Кількість укомплектованих вакансій</t>
  </si>
  <si>
    <t>Рівень укомплектування вакансій,%</t>
  </si>
  <si>
    <t>Середня тривалість укомплектування вакансій, дні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</si>
  <si>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</si>
  <si>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</si>
  <si>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</si>
  <si>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Кількість претендентів на 1 вакансію, осіб</t>
  </si>
  <si>
    <t>шляхом виплати одноразової допомоги по безробіттю, осіб</t>
  </si>
  <si>
    <t>за рахунок виплати компенсації роботодавцю у розмірі ЄВ, осіб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</si>
  <si>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</si>
  <si>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</si>
  <si>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</si>
  <si>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різниця</t>
  </si>
  <si>
    <t>Усього</t>
  </si>
  <si>
    <t>з них,                                      для укомплек-тування ДСЗ</t>
  </si>
  <si>
    <t xml:space="preserve"> + (-)</t>
  </si>
  <si>
    <t>%</t>
  </si>
  <si>
    <t>А</t>
  </si>
  <si>
    <t>х</t>
  </si>
  <si>
    <t>Тернопільська</t>
  </si>
  <si>
    <t>у січні 2016 - 2017 рр.</t>
  </si>
  <si>
    <t>Середній розмір допомоги по безробіттю у січні,  грн.</t>
  </si>
  <si>
    <t>у 3,7 р.</t>
  </si>
  <si>
    <t xml:space="preserve"> -</t>
  </si>
  <si>
    <t>рівень                         працевлаштування, %</t>
  </si>
  <si>
    <r>
      <t xml:space="preserve">Середня тривалість пошуку роботи </t>
    </r>
    <r>
      <rPr>
        <b/>
        <i/>
        <sz val="12"/>
        <rFont val="Times New Roman"/>
        <family val="1"/>
        <charset val="204"/>
      </rPr>
      <t>(без урахування  терміну проходження профнавчання)</t>
    </r>
    <r>
      <rPr>
        <sz val="12"/>
        <rFont val="Times New Roman"/>
        <family val="1"/>
        <charset val="204"/>
      </rPr>
      <t>, дні</t>
    </r>
  </si>
  <si>
    <t xml:space="preserve"> Бережанський РЦЗ</t>
  </si>
  <si>
    <t xml:space="preserve"> Борщівський РЦЗ</t>
  </si>
  <si>
    <t xml:space="preserve"> Бучацький  РЦЗ</t>
  </si>
  <si>
    <t xml:space="preserve"> Гусятинський РЦЗ</t>
  </si>
  <si>
    <t xml:space="preserve"> Заліщицький РЦЗ</t>
  </si>
  <si>
    <t xml:space="preserve"> Збаразький РЦЗ</t>
  </si>
  <si>
    <t xml:space="preserve"> Зборівський РЦЗ</t>
  </si>
  <si>
    <t xml:space="preserve"> Козівський РЦЗ</t>
  </si>
  <si>
    <t xml:space="preserve"> Кременецький РЦЗ</t>
  </si>
  <si>
    <t xml:space="preserve"> Лановецький РЦЗ</t>
  </si>
  <si>
    <t xml:space="preserve"> Монастириський РЦЗ</t>
  </si>
  <si>
    <t xml:space="preserve"> Підволочиський РЦЗ</t>
  </si>
  <si>
    <t xml:space="preserve"> Підгаєцький РЦЗ</t>
  </si>
  <si>
    <t xml:space="preserve"> Теребовлянський РЦЗ</t>
  </si>
  <si>
    <t xml:space="preserve"> Чортківський РЦЗ</t>
  </si>
  <si>
    <t xml:space="preserve"> Шумський РЦЗ</t>
  </si>
  <si>
    <t xml:space="preserve"> Тернопільський  МРЦЗ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</si>
</sst>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27" x14ac:knownFonts="1">
    <font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b/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8" fillId="0" borderId="0"/>
    <xf numFmtId="0" fontId="23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</cellStyleXfs>
  <cellXfs count="126">
    <xf numFmtId="0" fontId="0" fillId="0" borderId="0" xfId="0"/>
    <xf numFmtId="1" fontId="2" fillId="0" borderId="0" xfId="1" applyNumberFormat="1" applyFont="1" applyFill="1" applyProtection="1">
      <protection locked="0"/>
    </xf>
    <xf numFmtId="1" fontId="3" fillId="0" borderId="0" xfId="1" applyNumberFormat="1" applyFont="1" applyFill="1" applyAlignment="1" applyProtection="1">
      <protection locked="0"/>
    </xf>
    <xf numFmtId="1" fontId="4" fillId="0" borderId="0" xfId="1" applyNumberFormat="1" applyFont="1" applyFill="1" applyProtection="1">
      <protection locked="0"/>
    </xf>
    <xf numFmtId="1" fontId="6" fillId="0" borderId="0" xfId="1" applyNumberFormat="1" applyFont="1" applyFill="1" applyAlignment="1" applyProtection="1">
      <protection locked="0"/>
    </xf>
    <xf numFmtId="1" fontId="7" fillId="0" borderId="0" xfId="1" applyNumberFormat="1" applyFont="1" applyFill="1" applyAlignment="1" applyProtection="1">
      <protection locked="0"/>
    </xf>
    <xf numFmtId="1" fontId="7" fillId="0" borderId="0" xfId="1" applyNumberFormat="1" applyFont="1" applyFill="1" applyAlignment="1" applyProtection="1">
      <alignment horizontal="center"/>
      <protection locked="0"/>
    </xf>
    <xf numFmtId="1" fontId="8" fillId="0" borderId="0" xfId="1" applyNumberFormat="1" applyFont="1" applyFill="1" applyAlignment="1" applyProtection="1">
      <alignment horizontal="center"/>
      <protection locked="0"/>
    </xf>
    <xf numFmtId="1" fontId="9" fillId="0" borderId="0" xfId="1" applyNumberFormat="1" applyFont="1" applyFill="1" applyAlignment="1" applyProtection="1">
      <alignment horizontal="right"/>
      <protection locked="0"/>
    </xf>
    <xf numFmtId="1" fontId="2" fillId="0" borderId="0" xfId="1" applyNumberFormat="1" applyFont="1" applyFill="1" applyAlignment="1" applyProtection="1">
      <protection locked="0"/>
    </xf>
    <xf numFmtId="1" fontId="10" fillId="0" borderId="0" xfId="1" applyNumberFormat="1" applyFont="1" applyFill="1" applyProtection="1">
      <protection locked="0"/>
    </xf>
    <xf numFmtId="1" fontId="7" fillId="0" borderId="1" xfId="1" applyNumberFormat="1" applyFont="1" applyFill="1" applyBorder="1" applyAlignment="1" applyProtection="1">
      <protection locked="0"/>
    </xf>
    <xf numFmtId="1" fontId="7" fillId="0" borderId="0" xfId="1" applyNumberFormat="1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Alignment="1" applyProtection="1">
      <alignment horizontal="center"/>
      <protection locked="0"/>
    </xf>
    <xf numFmtId="1" fontId="8" fillId="0" borderId="0" xfId="1" applyNumberFormat="1" applyFont="1" applyFill="1" applyBorder="1" applyAlignment="1" applyProtection="1">
      <alignment horizontal="center"/>
      <protection locked="0"/>
    </xf>
    <xf numFmtId="1" fontId="2" fillId="0" borderId="0" xfId="1" applyNumberFormat="1" applyFont="1" applyFill="1" applyBorder="1" applyProtection="1">
      <protection locked="0"/>
    </xf>
    <xf numFmtId="1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3" xfId="1" applyNumberFormat="1" applyFont="1" applyFill="1" applyBorder="1" applyAlignment="1" applyProtection="1">
      <alignment horizontal="center" vertical="center" wrapText="1"/>
    </xf>
    <xf numFmtId="1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1" applyNumberFormat="1" applyFont="1" applyFill="1" applyBorder="1" applyAlignment="1" applyProtection="1">
      <alignment horizontal="center" vertical="center" wrapText="1"/>
    </xf>
    <xf numFmtId="1" fontId="12" fillId="0" borderId="21" xfId="1" applyNumberFormat="1" applyFont="1" applyFill="1" applyBorder="1" applyAlignment="1" applyProtection="1">
      <alignment horizontal="center" vertical="center" wrapText="1"/>
    </xf>
    <xf numFmtId="1" fontId="12" fillId="0" borderId="0" xfId="1" applyNumberFormat="1" applyFont="1" applyFill="1" applyProtection="1">
      <protection locked="0"/>
    </xf>
    <xf numFmtId="1" fontId="2" fillId="0" borderId="3" xfId="1" applyNumberFormat="1" applyFont="1" applyFill="1" applyBorder="1" applyAlignment="1" applyProtection="1">
      <alignment horizontal="center"/>
    </xf>
    <xf numFmtId="3" fontId="16" fillId="0" borderId="3" xfId="1" applyNumberFormat="1" applyFont="1" applyFill="1" applyBorder="1" applyAlignment="1" applyProtection="1">
      <alignment horizontal="center" vertical="center"/>
      <protection locked="0"/>
    </xf>
    <xf numFmtId="165" fontId="16" fillId="0" borderId="3" xfId="1" applyNumberFormat="1" applyFont="1" applyFill="1" applyBorder="1" applyAlignment="1" applyProtection="1">
      <alignment horizontal="center" vertical="center"/>
      <protection locked="0"/>
    </xf>
    <xf numFmtId="1" fontId="16" fillId="0" borderId="3" xfId="1" applyNumberFormat="1" applyFont="1" applyFill="1" applyBorder="1" applyAlignment="1" applyProtection="1">
      <alignment horizontal="center" vertical="center"/>
      <protection locked="0"/>
    </xf>
    <xf numFmtId="164" fontId="16" fillId="0" borderId="3" xfId="1" applyNumberFormat="1" applyFont="1" applyFill="1" applyBorder="1" applyAlignment="1" applyProtection="1">
      <alignment horizontal="center" vertical="center"/>
      <protection locked="0"/>
    </xf>
    <xf numFmtId="1" fontId="16" fillId="0" borderId="3" xfId="1" applyNumberFormat="1" applyFont="1" applyFill="1" applyBorder="1" applyAlignment="1" applyProtection="1">
      <alignment horizontal="center" vertical="center" wrapText="1"/>
    </xf>
    <xf numFmtId="16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7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7" fillId="0" borderId="20" xfId="1" applyNumberFormat="1" applyFont="1" applyFill="1" applyBorder="1" applyAlignment="1" applyProtection="1">
      <alignment horizontal="center" vertical="center" wrapText="1"/>
      <protection locked="0"/>
    </xf>
    <xf numFmtId="1" fontId="16" fillId="0" borderId="3" xfId="2" applyNumberFormat="1" applyFont="1" applyFill="1" applyBorder="1" applyAlignment="1">
      <alignment horizontal="center" vertical="center" wrapText="1"/>
    </xf>
    <xf numFmtId="1" fontId="19" fillId="0" borderId="0" xfId="1" applyNumberFormat="1" applyFont="1" applyFill="1" applyAlignment="1" applyProtection="1">
      <alignment vertical="center"/>
      <protection locked="0"/>
    </xf>
    <xf numFmtId="1" fontId="19" fillId="0" borderId="3" xfId="1" applyNumberFormat="1" applyFont="1" applyFill="1" applyBorder="1" applyProtection="1">
      <protection locked="0"/>
    </xf>
    <xf numFmtId="3" fontId="17" fillId="0" borderId="3" xfId="1" applyNumberFormat="1" applyFont="1" applyFill="1" applyBorder="1" applyAlignment="1" applyProtection="1">
      <alignment horizontal="center" vertical="center"/>
      <protection locked="0"/>
    </xf>
    <xf numFmtId="3" fontId="17" fillId="0" borderId="3" xfId="0" applyNumberFormat="1" applyFont="1" applyFill="1" applyBorder="1" applyAlignment="1">
      <alignment horizontal="center" vertical="center"/>
    </xf>
    <xf numFmtId="1" fontId="17" fillId="0" borderId="3" xfId="1" applyNumberFormat="1" applyFont="1" applyFill="1" applyBorder="1" applyAlignment="1" applyProtection="1">
      <alignment horizontal="center" vertical="center"/>
      <protection locked="0"/>
    </xf>
    <xf numFmtId="164" fontId="17" fillId="0" borderId="3" xfId="1" applyNumberFormat="1" applyFont="1" applyFill="1" applyBorder="1" applyAlignment="1" applyProtection="1">
      <alignment horizontal="center" vertical="center"/>
      <protection locked="0"/>
    </xf>
    <xf numFmtId="165" fontId="17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 wrapText="1"/>
    </xf>
    <xf numFmtId="164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9" xfId="2" applyNumberFormat="1" applyFont="1" applyFill="1" applyBorder="1" applyAlignment="1">
      <alignment horizontal="center" vertical="center" wrapText="1"/>
    </xf>
    <xf numFmtId="3" fontId="17" fillId="0" borderId="3" xfId="2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3" xfId="2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 applyProtection="1">
      <alignment vertical="center"/>
      <protection locked="0"/>
    </xf>
    <xf numFmtId="1" fontId="2" fillId="0" borderId="0" xfId="1" applyNumberFormat="1" applyFont="1" applyFill="1" applyBorder="1" applyAlignment="1" applyProtection="1">
      <alignment vertical="center"/>
      <protection locked="0"/>
    </xf>
    <xf numFmtId="1" fontId="21" fillId="0" borderId="0" xfId="1" applyNumberFormat="1" applyFont="1" applyFill="1" applyBorder="1" applyProtection="1">
      <protection locked="0"/>
    </xf>
    <xf numFmtId="164" fontId="21" fillId="0" borderId="0" xfId="1" applyNumberFormat="1" applyFont="1" applyFill="1" applyBorder="1" applyProtection="1">
      <protection locked="0"/>
    </xf>
    <xf numFmtId="1" fontId="22" fillId="0" borderId="0" xfId="1" applyNumberFormat="1" applyFont="1" applyFill="1" applyBorder="1" applyProtection="1">
      <protection locked="0"/>
    </xf>
    <xf numFmtId="3" fontId="22" fillId="0" borderId="0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1" fontId="19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1" applyNumberFormat="1" applyFont="1" applyFill="1" applyBorder="1" applyAlignment="1" applyProtection="1">
      <alignment horizontal="center" vertical="center" wrapText="1"/>
    </xf>
    <xf numFmtId="1" fontId="11" fillId="0" borderId="3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17" xfId="1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1" applyNumberFormat="1" applyFont="1" applyFill="1" applyAlignment="1" applyProtection="1">
      <alignment vertical="center"/>
      <protection locked="0"/>
    </xf>
    <xf numFmtId="1" fontId="19" fillId="0" borderId="3" xfId="0" applyNumberFormat="1" applyFont="1" applyFill="1" applyBorder="1" applyAlignment="1" applyProtection="1">
      <alignment horizontal="right" vertical="center"/>
      <protection locked="0"/>
    </xf>
    <xf numFmtId="1" fontId="19" fillId="0" borderId="3" xfId="0" applyNumberFormat="1" applyFont="1" applyFill="1" applyBorder="1" applyAlignment="1" applyProtection="1">
      <alignment horizontal="right"/>
      <protection locked="0"/>
    </xf>
    <xf numFmtId="3" fontId="19" fillId="2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1" fontId="25" fillId="0" borderId="0" xfId="1" applyNumberFormat="1" applyFont="1" applyFill="1" applyBorder="1" applyProtection="1">
      <protection locked="0"/>
    </xf>
    <xf numFmtId="1" fontId="8" fillId="3" borderId="0" xfId="1" applyNumberFormat="1" applyFont="1" applyFill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164" fontId="25" fillId="0" borderId="0" xfId="1" applyNumberFormat="1" applyFont="1" applyFill="1" applyBorder="1" applyProtection="1">
      <protection locked="0"/>
    </xf>
    <xf numFmtId="1" fontId="15" fillId="0" borderId="3" xfId="1" applyNumberFormat="1" applyFont="1" applyFill="1" applyBorder="1" applyProtection="1">
      <protection locked="0"/>
    </xf>
    <xf numFmtId="3" fontId="16" fillId="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4" fontId="26" fillId="0" borderId="3" xfId="1" applyNumberFormat="1" applyFont="1" applyFill="1" applyBorder="1" applyAlignment="1" applyProtection="1">
      <alignment horizontal="center" vertical="center"/>
      <protection locked="0"/>
    </xf>
    <xf numFmtId="0" fontId="16" fillId="0" borderId="3" xfId="0" applyNumberFormat="1" applyFont="1" applyFill="1" applyBorder="1" applyAlignment="1">
      <alignment horizontal="center" vertical="center" wrapText="1"/>
    </xf>
    <xf numFmtId="1" fontId="16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6" fillId="0" borderId="2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9" xfId="2" applyNumberFormat="1" applyFont="1" applyFill="1" applyBorder="1" applyAlignment="1">
      <alignment horizontal="center" vertical="center" wrapText="1"/>
    </xf>
    <xf numFmtId="3" fontId="16" fillId="0" borderId="3" xfId="2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/>
    </xf>
    <xf numFmtId="164" fontId="15" fillId="0" borderId="0" xfId="1" applyNumberFormat="1" applyFont="1" applyFill="1" applyAlignment="1" applyProtection="1">
      <alignment vertical="center"/>
      <protection locked="0"/>
    </xf>
    <xf numFmtId="1" fontId="15" fillId="0" borderId="0" xfId="1" applyNumberFormat="1" applyFont="1" applyFill="1" applyAlignment="1" applyProtection="1">
      <alignment vertical="center"/>
      <protection locked="0"/>
    </xf>
    <xf numFmtId="1" fontId="8" fillId="0" borderId="0" xfId="1" applyNumberFormat="1" applyFont="1" applyFill="1" applyProtection="1"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21" xfId="1" applyNumberFormat="1" applyFont="1" applyFill="1" applyBorder="1" applyAlignment="1" applyProtection="1">
      <alignment horizontal="center" vertical="center" wrapText="1"/>
    </xf>
    <xf numFmtId="1" fontId="12" fillId="0" borderId="3" xfId="1" applyNumberFormat="1" applyFont="1" applyFill="1" applyBorder="1" applyAlignment="1" applyProtection="1">
      <alignment horizontal="center" vertical="center" wrapText="1"/>
    </xf>
    <xf numFmtId="1" fontId="11" fillId="0" borderId="3" xfId="1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/>
      <protection locked="0"/>
    </xf>
    <xf numFmtId="1" fontId="2" fillId="0" borderId="21" xfId="1" applyNumberFormat="1" applyFont="1" applyFill="1" applyBorder="1" applyAlignment="1" applyProtection="1">
      <alignment horizontal="center" vertical="center"/>
      <protection locked="0"/>
    </xf>
    <xf numFmtId="1" fontId="13" fillId="0" borderId="3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</xf>
    <xf numFmtId="1" fontId="12" fillId="0" borderId="9" xfId="1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21" xfId="1" applyNumberFormat="1" applyFont="1" applyFill="1" applyBorder="1" applyAlignment="1" applyProtection="1">
      <alignment horizontal="center" vertical="center" wrapText="1"/>
    </xf>
    <xf numFmtId="1" fontId="19" fillId="0" borderId="3" xfId="1" applyNumberFormat="1" applyFont="1" applyFill="1" applyBorder="1" applyAlignment="1" applyProtection="1">
      <alignment horizontal="center" vertical="center" wrapText="1"/>
    </xf>
    <xf numFmtId="1" fontId="19" fillId="0" borderId="4" xfId="1" applyNumberFormat="1" applyFont="1" applyFill="1" applyBorder="1" applyAlignment="1" applyProtection="1">
      <alignment horizontal="center" vertical="center" wrapText="1"/>
    </xf>
    <xf numFmtId="1" fontId="19" fillId="0" borderId="5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1" fontId="19" fillId="0" borderId="14" xfId="1" applyNumberFormat="1" applyFont="1" applyFill="1" applyBorder="1" applyAlignment="1" applyProtection="1">
      <alignment horizontal="center" vertical="center" wrapText="1"/>
    </xf>
    <xf numFmtId="1" fontId="19" fillId="0" borderId="0" xfId="1" applyNumberFormat="1" applyFont="1" applyFill="1" applyBorder="1" applyAlignment="1" applyProtection="1">
      <alignment horizontal="center" vertical="center" wrapText="1"/>
    </xf>
    <xf numFmtId="1" fontId="19" fillId="0" borderId="15" xfId="1" applyNumberFormat="1" applyFont="1" applyFill="1" applyBorder="1" applyAlignment="1" applyProtection="1">
      <alignment horizontal="center" vertical="center" wrapText="1"/>
    </xf>
    <xf numFmtId="1" fontId="19" fillId="0" borderId="17" xfId="1" applyNumberFormat="1" applyFont="1" applyFill="1" applyBorder="1" applyAlignment="1" applyProtection="1">
      <alignment horizontal="center" vertical="center" wrapText="1"/>
    </xf>
    <xf numFmtId="1" fontId="19" fillId="0" borderId="1" xfId="1" applyNumberFormat="1" applyFont="1" applyFill="1" applyBorder="1" applyAlignment="1" applyProtection="1">
      <alignment horizontal="center" vertical="center" wrapText="1"/>
    </xf>
    <xf numFmtId="1" fontId="19" fillId="0" borderId="18" xfId="1" applyNumberFormat="1" applyFont="1" applyFill="1" applyBorder="1" applyAlignment="1" applyProtection="1">
      <alignment horizontal="center" vertical="center" wrapText="1"/>
    </xf>
    <xf numFmtId="1" fontId="19" fillId="0" borderId="17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" applyNumberFormat="1" applyFont="1" applyFill="1" applyAlignment="1" applyProtection="1">
      <alignment horizontal="right"/>
      <protection locked="0"/>
    </xf>
    <xf numFmtId="1" fontId="5" fillId="0" borderId="0" xfId="1" applyNumberFormat="1" applyFont="1" applyFill="1" applyAlignment="1" applyProtection="1">
      <alignment horizontal="center"/>
      <protection locked="0"/>
    </xf>
    <xf numFmtId="1" fontId="5" fillId="0" borderId="1" xfId="1" applyNumberFormat="1" applyFont="1" applyFill="1" applyBorder="1" applyAlignment="1" applyProtection="1">
      <alignment horizontal="center"/>
      <protection locked="0"/>
    </xf>
    <xf numFmtId="1" fontId="2" fillId="0" borderId="2" xfId="1" applyNumberFormat="1" applyFont="1" applyFill="1" applyBorder="1" applyAlignment="1" applyProtection="1">
      <alignment horizontal="center"/>
    </xf>
    <xf numFmtId="1" fontId="2" fillId="0" borderId="13" xfId="1" applyNumberFormat="1" applyFont="1" applyFill="1" applyBorder="1" applyAlignment="1" applyProtection="1">
      <alignment horizontal="center"/>
    </xf>
    <xf numFmtId="1" fontId="2" fillId="0" borderId="21" xfId="1" applyNumberFormat="1" applyFont="1" applyFill="1" applyBorder="1" applyAlignment="1" applyProtection="1">
      <alignment horizontal="center"/>
    </xf>
    <xf numFmtId="1" fontId="19" fillId="0" borderId="2" xfId="1" applyNumberFormat="1" applyFont="1" applyFill="1" applyBorder="1" applyAlignment="1" applyProtection="1">
      <alignment horizontal="center" vertical="center" wrapText="1"/>
    </xf>
    <xf numFmtId="1" fontId="19" fillId="0" borderId="7" xfId="1" applyNumberFormat="1" applyFont="1" applyFill="1" applyBorder="1" applyAlignment="1" applyProtection="1">
      <alignment horizontal="center" vertical="center" wrapText="1"/>
    </xf>
    <xf numFmtId="1" fontId="19" fillId="0" borderId="8" xfId="1" applyNumberFormat="1" applyFont="1" applyFill="1" applyBorder="1" applyAlignment="1" applyProtection="1">
      <alignment horizontal="center" vertical="center" wrapText="1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2" fillId="0" borderId="7" xfId="1" applyNumberFormat="1" applyFont="1" applyFill="1" applyBorder="1" applyAlignment="1" applyProtection="1">
      <alignment horizontal="center" vertical="center" wrapText="1"/>
    </xf>
  </cellXfs>
  <cellStyles count="7">
    <cellStyle name="Звичайний" xfId="0" builtinId="0"/>
    <cellStyle name="Обычный_06" xfId="1"/>
    <cellStyle name="Обычный_12 Зинкевич" xfId="2"/>
    <cellStyle name="Стиль 1" xfId="3"/>
    <cellStyle name="Тысячи [0]_Анализ" xfId="4"/>
    <cellStyle name="Тысячи_Анализ" xfId="5"/>
    <cellStyle name="ФинᎰнсовый_Лист1 (3)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J140"/>
  <sheetViews>
    <sheetView tabSelected="1" view="pageBreakPreview" zoomScale="81" zoomScaleNormal="75" zoomScaleSheetLayoutView="81" workbookViewId="0">
      <pane xSplit="1" ySplit="10" topLeftCell="B11" activePane="bottomRight" state="frozen"/>
      <selection activeCell="J4" sqref="J4:M6"/>
      <selection pane="topRight" activeCell="J4" sqref="J4:M6"/>
      <selection pane="bottomLeft" activeCell="J4" sqref="J4:M6"/>
      <selection pane="bottomRight" activeCell="A5" sqref="A5:A9"/>
    </sheetView>
  </sheetViews>
  <sheetFormatPr defaultRowHeight="12.75" x14ac:dyDescent="0.2"/>
  <cols>
    <col min="1" max="1" width="18.7109375" style="1" customWidth="1"/>
    <col min="2" max="3" width="9.5703125" style="1" customWidth="1"/>
    <col min="4" max="4" width="6.140625" style="1" customWidth="1"/>
    <col min="5" max="5" width="8.42578125" style="1" customWidth="1"/>
    <col min="6" max="6" width="8" style="1" customWidth="1"/>
    <col min="7" max="7" width="7.42578125" style="1" customWidth="1"/>
    <col min="8" max="8" width="6.7109375" style="1" customWidth="1"/>
    <col min="9" max="9" width="8.5703125" style="1" customWidth="1"/>
    <col min="10" max="10" width="8.28515625" style="1" customWidth="1"/>
    <col min="11" max="11" width="8.42578125" style="1" customWidth="1"/>
    <col min="12" max="12" width="6" style="1" customWidth="1"/>
    <col min="13" max="13" width="8.7109375" style="1" customWidth="1"/>
    <col min="14" max="14" width="7.85546875" style="1" customWidth="1"/>
    <col min="15" max="15" width="8.42578125" style="1" customWidth="1"/>
    <col min="16" max="16" width="6.85546875" style="1" customWidth="1"/>
    <col min="17" max="17" width="7.7109375" style="1" customWidth="1"/>
    <col min="18" max="18" width="7.140625" style="1" customWidth="1"/>
    <col min="19" max="19" width="6.7109375" style="1" customWidth="1"/>
    <col min="20" max="20" width="5.5703125" style="1" customWidth="1"/>
    <col min="21" max="21" width="6.85546875" style="1" customWidth="1"/>
    <col min="22" max="22" width="7" style="1" customWidth="1"/>
    <col min="23" max="23" width="7.28515625" style="1" customWidth="1"/>
    <col min="24" max="24" width="7.85546875" style="1" customWidth="1"/>
    <col min="25" max="25" width="6" style="1" customWidth="1"/>
    <col min="26" max="27" width="6.140625" style="1" customWidth="1"/>
    <col min="28" max="28" width="6" style="1" customWidth="1"/>
    <col min="29" max="29" width="7.7109375" style="1" customWidth="1"/>
    <col min="30" max="30" width="8" style="1" customWidth="1"/>
    <col min="31" max="31" width="6.42578125" style="1" customWidth="1"/>
    <col min="32" max="32" width="7.7109375" style="1" customWidth="1"/>
    <col min="33" max="34" width="6.5703125" style="1" customWidth="1"/>
    <col min="35" max="35" width="5.7109375" style="1" customWidth="1"/>
    <col min="36" max="39" width="6.7109375" style="1" hidden="1" customWidth="1"/>
    <col min="40" max="41" width="7.5703125" style="1" customWidth="1"/>
    <col min="42" max="42" width="8.5703125" style="1" customWidth="1"/>
    <col min="43" max="43" width="5.85546875" style="1" customWidth="1"/>
    <col min="44" max="44" width="6.42578125" style="1" customWidth="1"/>
    <col min="45" max="45" width="8" style="1" customWidth="1"/>
    <col min="46" max="46" width="6.140625" style="1" customWidth="1"/>
    <col min="47" max="48" width="8.28515625" style="1" customWidth="1"/>
    <col min="49" max="49" width="6" style="1" customWidth="1"/>
    <col min="50" max="50" width="6.42578125" style="1" customWidth="1"/>
    <col min="51" max="51" width="9.5703125" style="1" customWidth="1"/>
    <col min="52" max="52" width="10" style="1" customWidth="1"/>
    <col min="53" max="53" width="6.42578125" style="1" customWidth="1"/>
    <col min="54" max="54" width="7.85546875" style="1" customWidth="1"/>
    <col min="55" max="55" width="5.42578125" style="1" hidden="1" customWidth="1"/>
    <col min="56" max="56" width="5.28515625" style="1" hidden="1" customWidth="1"/>
    <col min="57" max="57" width="4.42578125" style="1" hidden="1" customWidth="1"/>
    <col min="58" max="59" width="5.85546875" style="1" customWidth="1"/>
    <col min="60" max="60" width="5.140625" style="1" customWidth="1"/>
    <col min="61" max="62" width="7.85546875" style="1" customWidth="1"/>
    <col min="63" max="63" width="6.5703125" style="1" customWidth="1"/>
    <col min="64" max="65" width="6.85546875" style="1" customWidth="1"/>
    <col min="66" max="66" width="5.7109375" style="1" customWidth="1"/>
    <col min="67" max="67" width="7.140625" style="1" customWidth="1"/>
    <col min="68" max="68" width="6.28515625" style="1" customWidth="1"/>
    <col min="69" max="69" width="5.5703125" style="1" customWidth="1"/>
    <col min="70" max="70" width="7.140625" style="1" hidden="1" customWidth="1"/>
    <col min="71" max="71" width="7.7109375" style="1" hidden="1" customWidth="1"/>
    <col min="72" max="73" width="8.85546875" style="1" hidden="1" customWidth="1"/>
    <col min="74" max="74" width="6.7109375" style="1" customWidth="1"/>
    <col min="75" max="75" width="6.85546875" style="1" customWidth="1"/>
    <col min="76" max="76" width="6.5703125" style="1" customWidth="1"/>
    <col min="77" max="77" width="7" style="1" customWidth="1"/>
    <col min="78" max="79" width="7.7109375" style="1" customWidth="1"/>
    <col min="80" max="80" width="6.28515625" style="1" customWidth="1"/>
    <col min="81" max="81" width="6.7109375" style="1" customWidth="1"/>
    <col min="82" max="82" width="7" style="1" customWidth="1"/>
    <col min="83" max="83" width="6.140625" style="1" customWidth="1"/>
    <col min="84" max="84" width="6.5703125" style="1" customWidth="1"/>
    <col min="85" max="85" width="7.42578125" style="1" customWidth="1"/>
    <col min="86" max="87" width="6.7109375" style="1" customWidth="1"/>
    <col min="88" max="88" width="6.85546875" style="1" customWidth="1"/>
    <col min="89" max="90" width="6.28515625" style="1" customWidth="1"/>
    <col min="91" max="93" width="8.85546875" style="1" customWidth="1"/>
    <col min="94" max="94" width="6.85546875" style="1" customWidth="1"/>
    <col min="95" max="95" width="7.5703125" style="1" customWidth="1"/>
    <col min="96" max="97" width="9.140625" style="1"/>
    <col min="98" max="98" width="7.42578125" style="1" customWidth="1"/>
    <col min="99" max="99" width="8.42578125" style="1" customWidth="1"/>
    <col min="100" max="102" width="6.7109375" style="1" customWidth="1"/>
    <col min="103" max="104" width="8.28515625" style="1" customWidth="1"/>
    <col min="105" max="105" width="7" style="1" customWidth="1"/>
    <col min="106" max="106" width="7.85546875" style="1" customWidth="1"/>
    <col min="107" max="109" width="6.5703125" style="1" customWidth="1"/>
    <col min="110" max="110" width="9.28515625" style="1" customWidth="1"/>
    <col min="111" max="16384" width="9.140625" style="1"/>
  </cols>
  <sheetData>
    <row r="1" spans="1:114" ht="20.25" hidden="1" x14ac:dyDescent="0.3">
      <c r="U1" s="2"/>
      <c r="V1" s="2"/>
      <c r="W1" s="2"/>
      <c r="X1" s="2"/>
      <c r="Y1" s="2"/>
    </row>
    <row r="2" spans="1:114" ht="20.25" hidden="1" customHeight="1" x14ac:dyDescent="0.3">
      <c r="S2" s="115" t="s">
        <v>0</v>
      </c>
      <c r="T2" s="115"/>
      <c r="U2" s="115"/>
      <c r="V2" s="115"/>
      <c r="W2" s="115"/>
      <c r="X2" s="115"/>
      <c r="Y2" s="115"/>
    </row>
    <row r="3" spans="1:114" ht="21.75" customHeight="1" x14ac:dyDescent="0.3">
      <c r="A3" s="3"/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4"/>
      <c r="Z3" s="5"/>
      <c r="AA3" s="5"/>
      <c r="AB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Y3" s="8"/>
      <c r="AZ3" s="8"/>
      <c r="BB3" s="8" t="s">
        <v>2</v>
      </c>
      <c r="BD3" s="8"/>
      <c r="BE3" s="8"/>
      <c r="BF3" s="7"/>
      <c r="BG3" s="7"/>
      <c r="BH3" s="7"/>
      <c r="BJ3" s="7"/>
      <c r="BL3" s="8"/>
      <c r="BM3" s="8"/>
      <c r="BN3" s="8"/>
      <c r="BO3" s="7"/>
      <c r="BP3" s="7"/>
      <c r="BQ3" s="7"/>
      <c r="BR3" s="73"/>
      <c r="BS3" s="73"/>
      <c r="BT3" s="73"/>
      <c r="BU3" s="73"/>
      <c r="BV3" s="7"/>
      <c r="BW3" s="7"/>
      <c r="BX3" s="7"/>
      <c r="BZ3" s="7"/>
      <c r="CA3" s="7"/>
      <c r="CB3" s="7"/>
      <c r="CE3" s="7"/>
      <c r="CF3" s="7"/>
      <c r="CI3" s="8" t="s">
        <v>2</v>
      </c>
      <c r="CJ3" s="7"/>
      <c r="CK3" s="7"/>
      <c r="CL3" s="7"/>
      <c r="CM3" s="7"/>
      <c r="CN3" s="9"/>
      <c r="CP3" s="9"/>
      <c r="CQ3" s="9"/>
      <c r="CS3" s="8"/>
      <c r="CX3" s="8"/>
      <c r="DE3" s="8" t="s">
        <v>2</v>
      </c>
    </row>
    <row r="4" spans="1:114" ht="21.75" customHeight="1" thickBot="1" x14ac:dyDescent="0.35">
      <c r="A4" s="10"/>
      <c r="B4" s="117" t="s">
        <v>40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"/>
      <c r="Z4" s="11"/>
      <c r="AA4" s="11"/>
      <c r="AB4" s="12"/>
      <c r="AC4" s="13"/>
      <c r="AD4" s="1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5"/>
      <c r="CO4" s="15"/>
      <c r="CP4" s="15"/>
      <c r="CQ4" s="15"/>
      <c r="CR4" s="15"/>
      <c r="CS4" s="15"/>
    </row>
    <row r="5" spans="1:114" ht="16.5" customHeight="1" x14ac:dyDescent="0.2">
      <c r="A5" s="118"/>
      <c r="B5" s="102" t="s">
        <v>3</v>
      </c>
      <c r="C5" s="102"/>
      <c r="D5" s="102"/>
      <c r="E5" s="102"/>
      <c r="F5" s="103" t="s">
        <v>4</v>
      </c>
      <c r="G5" s="104"/>
      <c r="H5" s="104"/>
      <c r="I5" s="105"/>
      <c r="J5" s="103" t="s">
        <v>5</v>
      </c>
      <c r="K5" s="104"/>
      <c r="L5" s="104"/>
      <c r="M5" s="105"/>
      <c r="N5" s="103" t="s">
        <v>6</v>
      </c>
      <c r="O5" s="104"/>
      <c r="P5" s="104"/>
      <c r="Q5" s="105"/>
      <c r="R5" s="122" t="s">
        <v>7</v>
      </c>
      <c r="S5" s="123"/>
      <c r="T5" s="123"/>
      <c r="U5" s="123"/>
      <c r="V5" s="123"/>
      <c r="W5" s="123"/>
      <c r="X5" s="123"/>
      <c r="Y5" s="124"/>
      <c r="Z5" s="103" t="s">
        <v>44</v>
      </c>
      <c r="AA5" s="104"/>
      <c r="AB5" s="105"/>
      <c r="AC5" s="103" t="s">
        <v>8</v>
      </c>
      <c r="AD5" s="104"/>
      <c r="AE5" s="104"/>
      <c r="AF5" s="105"/>
      <c r="AG5" s="103" t="s">
        <v>9</v>
      </c>
      <c r="AH5" s="104"/>
      <c r="AI5" s="105"/>
      <c r="AJ5" s="103" t="s">
        <v>10</v>
      </c>
      <c r="AK5" s="104"/>
      <c r="AL5" s="104"/>
      <c r="AM5" s="105"/>
      <c r="AN5" s="103" t="s">
        <v>11</v>
      </c>
      <c r="AO5" s="104"/>
      <c r="AP5" s="104"/>
      <c r="AQ5" s="105"/>
      <c r="AR5" s="103" t="s">
        <v>12</v>
      </c>
      <c r="AS5" s="104"/>
      <c r="AT5" s="105"/>
      <c r="AU5" s="103" t="s">
        <v>13</v>
      </c>
      <c r="AV5" s="104"/>
      <c r="AW5" s="104"/>
      <c r="AX5" s="105"/>
      <c r="AY5" s="103" t="s">
        <v>14</v>
      </c>
      <c r="AZ5" s="104"/>
      <c r="BA5" s="104"/>
      <c r="BB5" s="105"/>
      <c r="BC5" s="103" t="s">
        <v>15</v>
      </c>
      <c r="BD5" s="104"/>
      <c r="BE5" s="105"/>
      <c r="BF5" s="103" t="s">
        <v>16</v>
      </c>
      <c r="BG5" s="104"/>
      <c r="BH5" s="105"/>
      <c r="BI5" s="103" t="s">
        <v>45</v>
      </c>
      <c r="BJ5" s="104"/>
      <c r="BK5" s="105"/>
      <c r="BL5" s="103" t="s">
        <v>17</v>
      </c>
      <c r="BM5" s="104"/>
      <c r="BN5" s="105"/>
      <c r="BO5" s="114" t="s">
        <v>18</v>
      </c>
      <c r="BP5" s="114"/>
      <c r="BQ5" s="114"/>
      <c r="BR5" s="56"/>
      <c r="BS5" s="57"/>
      <c r="BT5" s="57"/>
      <c r="BU5" s="58"/>
      <c r="BV5" s="104" t="s">
        <v>19</v>
      </c>
      <c r="BW5" s="104"/>
      <c r="BX5" s="104"/>
      <c r="BY5" s="104"/>
      <c r="BZ5" s="104"/>
      <c r="CA5" s="104"/>
      <c r="CB5" s="104"/>
      <c r="CC5" s="105"/>
      <c r="CD5" s="103" t="s">
        <v>20</v>
      </c>
      <c r="CE5" s="104"/>
      <c r="CF5" s="104"/>
      <c r="CG5" s="105"/>
      <c r="CH5" s="103" t="s">
        <v>21</v>
      </c>
      <c r="CI5" s="104"/>
      <c r="CJ5" s="105"/>
      <c r="CK5" s="103" t="s">
        <v>22</v>
      </c>
      <c r="CL5" s="104"/>
      <c r="CM5" s="105"/>
      <c r="CN5" s="103" t="s">
        <v>23</v>
      </c>
      <c r="CO5" s="104"/>
      <c r="CP5" s="104"/>
      <c r="CQ5" s="105"/>
      <c r="CR5" s="102" t="s">
        <v>24</v>
      </c>
      <c r="CS5" s="102"/>
      <c r="CT5" s="102"/>
      <c r="CU5" s="102"/>
      <c r="CV5" s="103" t="s">
        <v>41</v>
      </c>
      <c r="CW5" s="104"/>
      <c r="CX5" s="105"/>
      <c r="CY5" s="102" t="s">
        <v>25</v>
      </c>
      <c r="CZ5" s="102"/>
      <c r="DA5" s="102"/>
      <c r="DB5" s="102"/>
      <c r="DC5" s="102" t="s">
        <v>26</v>
      </c>
      <c r="DD5" s="102"/>
      <c r="DE5" s="102"/>
    </row>
    <row r="6" spans="1:114" ht="9" customHeight="1" x14ac:dyDescent="0.2">
      <c r="A6" s="119"/>
      <c r="B6" s="102"/>
      <c r="C6" s="102"/>
      <c r="D6" s="102"/>
      <c r="E6" s="102"/>
      <c r="F6" s="106"/>
      <c r="G6" s="107"/>
      <c r="H6" s="107"/>
      <c r="I6" s="108"/>
      <c r="J6" s="106"/>
      <c r="K6" s="107"/>
      <c r="L6" s="107"/>
      <c r="M6" s="108"/>
      <c r="N6" s="106"/>
      <c r="O6" s="107"/>
      <c r="P6" s="107"/>
      <c r="Q6" s="108"/>
      <c r="R6" s="106" t="s">
        <v>27</v>
      </c>
      <c r="S6" s="107"/>
      <c r="T6" s="107"/>
      <c r="U6" s="108"/>
      <c r="V6" s="106" t="s">
        <v>28</v>
      </c>
      <c r="W6" s="107"/>
      <c r="X6" s="107"/>
      <c r="Y6" s="108"/>
      <c r="Z6" s="106"/>
      <c r="AA6" s="107"/>
      <c r="AB6" s="108"/>
      <c r="AC6" s="106"/>
      <c r="AD6" s="107"/>
      <c r="AE6" s="107"/>
      <c r="AF6" s="108"/>
      <c r="AG6" s="106"/>
      <c r="AH6" s="107"/>
      <c r="AI6" s="108"/>
      <c r="AJ6" s="106"/>
      <c r="AK6" s="107"/>
      <c r="AL6" s="107"/>
      <c r="AM6" s="108"/>
      <c r="AN6" s="106"/>
      <c r="AO6" s="107"/>
      <c r="AP6" s="107"/>
      <c r="AQ6" s="108"/>
      <c r="AR6" s="106"/>
      <c r="AS6" s="107"/>
      <c r="AT6" s="108"/>
      <c r="AU6" s="106"/>
      <c r="AV6" s="107"/>
      <c r="AW6" s="107"/>
      <c r="AX6" s="108"/>
      <c r="AY6" s="106"/>
      <c r="AZ6" s="107"/>
      <c r="BA6" s="107"/>
      <c r="BB6" s="108"/>
      <c r="BC6" s="106"/>
      <c r="BD6" s="107"/>
      <c r="BE6" s="108"/>
      <c r="BF6" s="106"/>
      <c r="BG6" s="107"/>
      <c r="BH6" s="108"/>
      <c r="BI6" s="106"/>
      <c r="BJ6" s="107"/>
      <c r="BK6" s="108"/>
      <c r="BL6" s="106"/>
      <c r="BM6" s="107"/>
      <c r="BN6" s="108"/>
      <c r="BO6" s="114"/>
      <c r="BP6" s="114"/>
      <c r="BQ6" s="114"/>
      <c r="BR6" s="59"/>
      <c r="BS6" s="60"/>
      <c r="BT6" s="60"/>
      <c r="BU6" s="61"/>
      <c r="BV6" s="107"/>
      <c r="BW6" s="107"/>
      <c r="BX6" s="107"/>
      <c r="BY6" s="107"/>
      <c r="BZ6" s="107"/>
      <c r="CA6" s="107"/>
      <c r="CB6" s="107"/>
      <c r="CC6" s="108"/>
      <c r="CD6" s="106"/>
      <c r="CE6" s="107"/>
      <c r="CF6" s="107"/>
      <c r="CG6" s="108"/>
      <c r="CH6" s="106"/>
      <c r="CI6" s="107"/>
      <c r="CJ6" s="108"/>
      <c r="CK6" s="106"/>
      <c r="CL6" s="107"/>
      <c r="CM6" s="108"/>
      <c r="CN6" s="106"/>
      <c r="CO6" s="107"/>
      <c r="CP6" s="107"/>
      <c r="CQ6" s="108"/>
      <c r="CR6" s="102"/>
      <c r="CS6" s="102"/>
      <c r="CT6" s="102"/>
      <c r="CU6" s="102"/>
      <c r="CV6" s="106"/>
      <c r="CW6" s="107"/>
      <c r="CX6" s="108"/>
      <c r="CY6" s="102"/>
      <c r="CZ6" s="102"/>
      <c r="DA6" s="102"/>
      <c r="DB6" s="102"/>
      <c r="DC6" s="102"/>
      <c r="DD6" s="102"/>
      <c r="DE6" s="102"/>
    </row>
    <row r="7" spans="1:114" ht="83.25" customHeight="1" x14ac:dyDescent="0.2">
      <c r="A7" s="119"/>
      <c r="B7" s="121"/>
      <c r="C7" s="121"/>
      <c r="D7" s="121"/>
      <c r="E7" s="121"/>
      <c r="F7" s="106"/>
      <c r="G7" s="107"/>
      <c r="H7" s="107"/>
      <c r="I7" s="108"/>
      <c r="J7" s="109"/>
      <c r="K7" s="110"/>
      <c r="L7" s="110"/>
      <c r="M7" s="111"/>
      <c r="N7" s="109"/>
      <c r="O7" s="110"/>
      <c r="P7" s="110"/>
      <c r="Q7" s="111"/>
      <c r="R7" s="109"/>
      <c r="S7" s="110"/>
      <c r="T7" s="110"/>
      <c r="U7" s="111"/>
      <c r="V7" s="109"/>
      <c r="W7" s="110"/>
      <c r="X7" s="110"/>
      <c r="Y7" s="111"/>
      <c r="Z7" s="109"/>
      <c r="AA7" s="110"/>
      <c r="AB7" s="111"/>
      <c r="AC7" s="109"/>
      <c r="AD7" s="110"/>
      <c r="AE7" s="110"/>
      <c r="AF7" s="111"/>
      <c r="AG7" s="109"/>
      <c r="AH7" s="110"/>
      <c r="AI7" s="111"/>
      <c r="AJ7" s="109"/>
      <c r="AK7" s="110"/>
      <c r="AL7" s="110"/>
      <c r="AM7" s="111"/>
      <c r="AN7" s="109"/>
      <c r="AO7" s="110"/>
      <c r="AP7" s="110"/>
      <c r="AQ7" s="111"/>
      <c r="AR7" s="109"/>
      <c r="AS7" s="110"/>
      <c r="AT7" s="111"/>
      <c r="AU7" s="109"/>
      <c r="AV7" s="110"/>
      <c r="AW7" s="110"/>
      <c r="AX7" s="111"/>
      <c r="AY7" s="109"/>
      <c r="AZ7" s="110"/>
      <c r="BA7" s="110"/>
      <c r="BB7" s="111"/>
      <c r="BC7" s="109"/>
      <c r="BD7" s="110"/>
      <c r="BE7" s="111"/>
      <c r="BF7" s="109"/>
      <c r="BG7" s="110"/>
      <c r="BH7" s="111"/>
      <c r="BI7" s="109"/>
      <c r="BJ7" s="110"/>
      <c r="BK7" s="111"/>
      <c r="BL7" s="109"/>
      <c r="BM7" s="110"/>
      <c r="BN7" s="111"/>
      <c r="BO7" s="114"/>
      <c r="BP7" s="114"/>
      <c r="BQ7" s="114"/>
      <c r="BR7" s="62"/>
      <c r="BS7" s="66"/>
      <c r="BT7" s="112" t="s">
        <v>29</v>
      </c>
      <c r="BU7" s="113"/>
      <c r="BV7" s="110"/>
      <c r="BW7" s="110"/>
      <c r="BX7" s="110"/>
      <c r="BY7" s="110"/>
      <c r="BZ7" s="110"/>
      <c r="CA7" s="110"/>
      <c r="CB7" s="110"/>
      <c r="CC7" s="111"/>
      <c r="CD7" s="109"/>
      <c r="CE7" s="110"/>
      <c r="CF7" s="110"/>
      <c r="CG7" s="111"/>
      <c r="CH7" s="109"/>
      <c r="CI7" s="110"/>
      <c r="CJ7" s="111"/>
      <c r="CK7" s="109"/>
      <c r="CL7" s="110"/>
      <c r="CM7" s="111"/>
      <c r="CN7" s="109"/>
      <c r="CO7" s="110"/>
      <c r="CP7" s="110"/>
      <c r="CQ7" s="111"/>
      <c r="CR7" s="102"/>
      <c r="CS7" s="102"/>
      <c r="CT7" s="102"/>
      <c r="CU7" s="102"/>
      <c r="CV7" s="109"/>
      <c r="CW7" s="110"/>
      <c r="CX7" s="111"/>
      <c r="CY7" s="102"/>
      <c r="CZ7" s="102"/>
      <c r="DA7" s="102"/>
      <c r="DB7" s="102"/>
      <c r="DC7" s="102"/>
      <c r="DD7" s="102"/>
      <c r="DE7" s="102"/>
    </row>
    <row r="8" spans="1:114" ht="47.25" customHeight="1" x14ac:dyDescent="0.2">
      <c r="A8" s="119"/>
      <c r="B8" s="93">
        <v>2016</v>
      </c>
      <c r="C8" s="90">
        <v>2017</v>
      </c>
      <c r="D8" s="92" t="s">
        <v>30</v>
      </c>
      <c r="E8" s="92"/>
      <c r="F8" s="93">
        <v>2016</v>
      </c>
      <c r="G8" s="90">
        <v>2017</v>
      </c>
      <c r="H8" s="92" t="s">
        <v>30</v>
      </c>
      <c r="I8" s="92"/>
      <c r="J8" s="93">
        <v>2016</v>
      </c>
      <c r="K8" s="90">
        <v>2017</v>
      </c>
      <c r="L8" s="125" t="s">
        <v>30</v>
      </c>
      <c r="M8" s="99"/>
      <c r="N8" s="93">
        <v>2016</v>
      </c>
      <c r="O8" s="90">
        <v>2017</v>
      </c>
      <c r="P8" s="92" t="s">
        <v>30</v>
      </c>
      <c r="Q8" s="92"/>
      <c r="R8" s="93">
        <v>2016</v>
      </c>
      <c r="S8" s="90">
        <v>2017</v>
      </c>
      <c r="T8" s="92" t="s">
        <v>30</v>
      </c>
      <c r="U8" s="92"/>
      <c r="V8" s="93">
        <v>2016</v>
      </c>
      <c r="W8" s="90">
        <v>2017</v>
      </c>
      <c r="X8" s="92" t="s">
        <v>30</v>
      </c>
      <c r="Y8" s="92"/>
      <c r="Z8" s="93">
        <v>2016</v>
      </c>
      <c r="AA8" s="90">
        <v>2017</v>
      </c>
      <c r="AB8" s="100" t="s">
        <v>31</v>
      </c>
      <c r="AC8" s="93">
        <v>2016</v>
      </c>
      <c r="AD8" s="90">
        <v>2017</v>
      </c>
      <c r="AE8" s="92" t="s">
        <v>30</v>
      </c>
      <c r="AF8" s="92"/>
      <c r="AG8" s="93">
        <v>2016</v>
      </c>
      <c r="AH8" s="90">
        <v>2017</v>
      </c>
      <c r="AI8" s="100" t="s">
        <v>31</v>
      </c>
      <c r="AJ8" s="92">
        <v>2014</v>
      </c>
      <c r="AK8" s="92">
        <v>2015</v>
      </c>
      <c r="AL8" s="92" t="s">
        <v>30</v>
      </c>
      <c r="AM8" s="92"/>
      <c r="AN8" s="93">
        <v>2016</v>
      </c>
      <c r="AO8" s="90">
        <v>2017</v>
      </c>
      <c r="AP8" s="92" t="s">
        <v>30</v>
      </c>
      <c r="AQ8" s="92"/>
      <c r="AR8" s="93">
        <v>2016</v>
      </c>
      <c r="AS8" s="90">
        <v>2017</v>
      </c>
      <c r="AT8" s="100" t="s">
        <v>31</v>
      </c>
      <c r="AU8" s="93">
        <v>2016</v>
      </c>
      <c r="AV8" s="90">
        <v>2017</v>
      </c>
      <c r="AW8" s="92" t="s">
        <v>30</v>
      </c>
      <c r="AX8" s="92"/>
      <c r="AY8" s="93">
        <v>2016</v>
      </c>
      <c r="AZ8" s="90">
        <v>2017</v>
      </c>
      <c r="BA8" s="92" t="s">
        <v>30</v>
      </c>
      <c r="BB8" s="92"/>
      <c r="BC8" s="93">
        <v>2016</v>
      </c>
      <c r="BD8" s="90">
        <v>2017</v>
      </c>
      <c r="BE8" s="100" t="s">
        <v>32</v>
      </c>
      <c r="BF8" s="93">
        <v>2016</v>
      </c>
      <c r="BG8" s="90">
        <v>2017</v>
      </c>
      <c r="BH8" s="100" t="s">
        <v>31</v>
      </c>
      <c r="BI8" s="93">
        <v>2016</v>
      </c>
      <c r="BJ8" s="90">
        <v>2017</v>
      </c>
      <c r="BK8" s="100" t="s">
        <v>31</v>
      </c>
      <c r="BL8" s="93">
        <v>2016</v>
      </c>
      <c r="BM8" s="90">
        <v>2017</v>
      </c>
      <c r="BN8" s="100" t="s">
        <v>31</v>
      </c>
      <c r="BO8" s="93">
        <v>2016</v>
      </c>
      <c r="BP8" s="90">
        <v>2017</v>
      </c>
      <c r="BQ8" s="97" t="s">
        <v>31</v>
      </c>
      <c r="BR8" s="16"/>
      <c r="BS8" s="17"/>
      <c r="BT8" s="17"/>
      <c r="BU8" s="18"/>
      <c r="BV8" s="98" t="s">
        <v>33</v>
      </c>
      <c r="BW8" s="99"/>
      <c r="BX8" s="92" t="s">
        <v>30</v>
      </c>
      <c r="BY8" s="92"/>
      <c r="BZ8" s="92" t="s">
        <v>34</v>
      </c>
      <c r="CA8" s="92"/>
      <c r="CB8" s="92" t="s">
        <v>30</v>
      </c>
      <c r="CC8" s="92"/>
      <c r="CD8" s="93">
        <v>2016</v>
      </c>
      <c r="CE8" s="90">
        <v>2017</v>
      </c>
      <c r="CF8" s="92" t="s">
        <v>30</v>
      </c>
      <c r="CG8" s="92"/>
      <c r="CH8" s="93">
        <v>2016</v>
      </c>
      <c r="CI8" s="90">
        <v>2017</v>
      </c>
      <c r="CJ8" s="96" t="s">
        <v>31</v>
      </c>
      <c r="CK8" s="93">
        <v>2016</v>
      </c>
      <c r="CL8" s="90">
        <v>2017</v>
      </c>
      <c r="CM8" s="19" t="s">
        <v>30</v>
      </c>
      <c r="CN8" s="93">
        <v>2016</v>
      </c>
      <c r="CO8" s="90">
        <v>2017</v>
      </c>
      <c r="CP8" s="92" t="s">
        <v>30</v>
      </c>
      <c r="CQ8" s="92"/>
      <c r="CR8" s="93">
        <v>2016</v>
      </c>
      <c r="CS8" s="90">
        <v>2017</v>
      </c>
      <c r="CT8" s="92" t="s">
        <v>30</v>
      </c>
      <c r="CU8" s="92"/>
      <c r="CV8" s="93">
        <v>2016</v>
      </c>
      <c r="CW8" s="90">
        <v>2017</v>
      </c>
      <c r="CX8" s="96" t="s">
        <v>31</v>
      </c>
      <c r="CY8" s="93">
        <v>2016</v>
      </c>
      <c r="CZ8" s="90">
        <v>2017</v>
      </c>
      <c r="DA8" s="92" t="s">
        <v>30</v>
      </c>
      <c r="DB8" s="92"/>
      <c r="DC8" s="93">
        <v>2016</v>
      </c>
      <c r="DD8" s="90">
        <v>2017</v>
      </c>
      <c r="DE8" s="94" t="s">
        <v>35</v>
      </c>
    </row>
    <row r="9" spans="1:114" s="23" customFormat="1" ht="30.75" customHeight="1" x14ac:dyDescent="0.2">
      <c r="A9" s="120"/>
      <c r="B9" s="93"/>
      <c r="C9" s="91"/>
      <c r="D9" s="63" t="s">
        <v>36</v>
      </c>
      <c r="E9" s="63" t="s">
        <v>35</v>
      </c>
      <c r="F9" s="93"/>
      <c r="G9" s="91"/>
      <c r="H9" s="63" t="s">
        <v>36</v>
      </c>
      <c r="I9" s="63" t="s">
        <v>35</v>
      </c>
      <c r="J9" s="93"/>
      <c r="K9" s="91"/>
      <c r="L9" s="63" t="s">
        <v>36</v>
      </c>
      <c r="M9" s="63" t="s">
        <v>35</v>
      </c>
      <c r="N9" s="93"/>
      <c r="O9" s="91"/>
      <c r="P9" s="63" t="s">
        <v>36</v>
      </c>
      <c r="Q9" s="63" t="s">
        <v>35</v>
      </c>
      <c r="R9" s="93"/>
      <c r="S9" s="91"/>
      <c r="T9" s="63" t="s">
        <v>36</v>
      </c>
      <c r="U9" s="63" t="s">
        <v>35</v>
      </c>
      <c r="V9" s="93"/>
      <c r="W9" s="91"/>
      <c r="X9" s="63" t="s">
        <v>36</v>
      </c>
      <c r="Y9" s="63" t="s">
        <v>35</v>
      </c>
      <c r="Z9" s="93"/>
      <c r="AA9" s="91"/>
      <c r="AB9" s="101"/>
      <c r="AC9" s="93"/>
      <c r="AD9" s="91"/>
      <c r="AE9" s="63" t="s">
        <v>36</v>
      </c>
      <c r="AF9" s="63" t="s">
        <v>35</v>
      </c>
      <c r="AG9" s="93"/>
      <c r="AH9" s="91"/>
      <c r="AI9" s="101"/>
      <c r="AJ9" s="92"/>
      <c r="AK9" s="92"/>
      <c r="AL9" s="63" t="s">
        <v>36</v>
      </c>
      <c r="AM9" s="63" t="s">
        <v>35</v>
      </c>
      <c r="AN9" s="93"/>
      <c r="AO9" s="91"/>
      <c r="AP9" s="63" t="s">
        <v>36</v>
      </c>
      <c r="AQ9" s="63" t="s">
        <v>35</v>
      </c>
      <c r="AR9" s="93"/>
      <c r="AS9" s="91"/>
      <c r="AT9" s="101"/>
      <c r="AU9" s="93"/>
      <c r="AV9" s="91"/>
      <c r="AW9" s="63" t="s">
        <v>36</v>
      </c>
      <c r="AX9" s="63" t="s">
        <v>35</v>
      </c>
      <c r="AY9" s="93"/>
      <c r="AZ9" s="91"/>
      <c r="BA9" s="63" t="s">
        <v>36</v>
      </c>
      <c r="BB9" s="63" t="s">
        <v>35</v>
      </c>
      <c r="BC9" s="93"/>
      <c r="BD9" s="91"/>
      <c r="BE9" s="101"/>
      <c r="BF9" s="93"/>
      <c r="BG9" s="91"/>
      <c r="BH9" s="101"/>
      <c r="BI9" s="93"/>
      <c r="BJ9" s="91"/>
      <c r="BK9" s="101"/>
      <c r="BL9" s="93"/>
      <c r="BM9" s="91"/>
      <c r="BN9" s="101"/>
      <c r="BO9" s="93"/>
      <c r="BP9" s="91"/>
      <c r="BQ9" s="97"/>
      <c r="BR9" s="20"/>
      <c r="BS9" s="65">
        <v>2016</v>
      </c>
      <c r="BT9" s="65">
        <v>2017</v>
      </c>
      <c r="BU9" s="18">
        <v>2016</v>
      </c>
      <c r="BV9" s="21">
        <v>2016</v>
      </c>
      <c r="BW9" s="64">
        <v>2017</v>
      </c>
      <c r="BX9" s="63" t="s">
        <v>36</v>
      </c>
      <c r="BY9" s="63" t="s">
        <v>35</v>
      </c>
      <c r="BZ9" s="21">
        <v>2016</v>
      </c>
      <c r="CA9" s="64">
        <v>2017</v>
      </c>
      <c r="CB9" s="63" t="s">
        <v>36</v>
      </c>
      <c r="CC9" s="63" t="s">
        <v>35</v>
      </c>
      <c r="CD9" s="93"/>
      <c r="CE9" s="91"/>
      <c r="CF9" s="63" t="s">
        <v>36</v>
      </c>
      <c r="CG9" s="63" t="s">
        <v>35</v>
      </c>
      <c r="CH9" s="93"/>
      <c r="CI9" s="91"/>
      <c r="CJ9" s="96"/>
      <c r="CK9" s="93"/>
      <c r="CL9" s="91"/>
      <c r="CM9" s="22" t="s">
        <v>35</v>
      </c>
      <c r="CN9" s="93"/>
      <c r="CO9" s="91"/>
      <c r="CP9" s="63" t="s">
        <v>36</v>
      </c>
      <c r="CQ9" s="63" t="s">
        <v>35</v>
      </c>
      <c r="CR9" s="93"/>
      <c r="CS9" s="91"/>
      <c r="CT9" s="63" t="s">
        <v>36</v>
      </c>
      <c r="CU9" s="63" t="s">
        <v>35</v>
      </c>
      <c r="CV9" s="93"/>
      <c r="CW9" s="91"/>
      <c r="CX9" s="96"/>
      <c r="CY9" s="93"/>
      <c r="CZ9" s="91"/>
      <c r="DA9" s="63" t="s">
        <v>36</v>
      </c>
      <c r="DB9" s="63" t="s">
        <v>35</v>
      </c>
      <c r="DC9" s="93"/>
      <c r="DD9" s="91"/>
      <c r="DE9" s="95"/>
    </row>
    <row r="10" spans="1:114" ht="12.75" customHeight="1" x14ac:dyDescent="0.2">
      <c r="A10" s="24" t="s">
        <v>37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4">
        <v>23</v>
      </c>
      <c r="Y10" s="24">
        <v>24</v>
      </c>
      <c r="Z10" s="24">
        <v>25</v>
      </c>
      <c r="AA10" s="24">
        <v>26</v>
      </c>
      <c r="AB10" s="24">
        <v>27</v>
      </c>
      <c r="AC10" s="24">
        <v>28</v>
      </c>
      <c r="AD10" s="24">
        <v>29</v>
      </c>
      <c r="AE10" s="24">
        <v>30</v>
      </c>
      <c r="AF10" s="24">
        <v>31</v>
      </c>
      <c r="AG10" s="24">
        <v>32</v>
      </c>
      <c r="AH10" s="24">
        <v>33</v>
      </c>
      <c r="AI10" s="24">
        <v>34</v>
      </c>
      <c r="AJ10" s="24">
        <v>35</v>
      </c>
      <c r="AK10" s="24">
        <v>36</v>
      </c>
      <c r="AL10" s="24">
        <v>37</v>
      </c>
      <c r="AM10" s="24">
        <v>38</v>
      </c>
      <c r="AN10" s="24">
        <v>35</v>
      </c>
      <c r="AO10" s="24">
        <v>36</v>
      </c>
      <c r="AP10" s="24">
        <v>37</v>
      </c>
      <c r="AQ10" s="24">
        <v>38</v>
      </c>
      <c r="AR10" s="24">
        <v>39</v>
      </c>
      <c r="AS10" s="24">
        <v>40</v>
      </c>
      <c r="AT10" s="24">
        <v>41</v>
      </c>
      <c r="AU10" s="24">
        <v>42</v>
      </c>
      <c r="AV10" s="24">
        <v>43</v>
      </c>
      <c r="AW10" s="24">
        <v>44</v>
      </c>
      <c r="AX10" s="24">
        <v>45</v>
      </c>
      <c r="AY10" s="24">
        <v>46</v>
      </c>
      <c r="AZ10" s="24">
        <v>47</v>
      </c>
      <c r="BA10" s="24">
        <v>48</v>
      </c>
      <c r="BB10" s="24">
        <v>49</v>
      </c>
      <c r="BC10" s="24">
        <v>50</v>
      </c>
      <c r="BD10" s="24">
        <v>51</v>
      </c>
      <c r="BE10" s="24">
        <v>52</v>
      </c>
      <c r="BF10" s="24">
        <v>50</v>
      </c>
      <c r="BG10" s="24">
        <v>51</v>
      </c>
      <c r="BH10" s="24">
        <v>52</v>
      </c>
      <c r="BI10" s="24">
        <v>53</v>
      </c>
      <c r="BJ10" s="24">
        <v>54</v>
      </c>
      <c r="BK10" s="24">
        <v>55</v>
      </c>
      <c r="BL10" s="24">
        <v>56</v>
      </c>
      <c r="BM10" s="24">
        <v>57</v>
      </c>
      <c r="BN10" s="24">
        <v>58</v>
      </c>
      <c r="BO10" s="24">
        <v>59</v>
      </c>
      <c r="BP10" s="24">
        <v>60</v>
      </c>
      <c r="BQ10" s="24">
        <v>61</v>
      </c>
      <c r="BR10" s="24">
        <v>72</v>
      </c>
      <c r="BS10" s="24">
        <v>62</v>
      </c>
      <c r="BT10" s="24">
        <v>63</v>
      </c>
      <c r="BU10" s="24">
        <v>64</v>
      </c>
      <c r="BV10" s="24">
        <v>62</v>
      </c>
      <c r="BW10" s="24">
        <v>63</v>
      </c>
      <c r="BX10" s="24">
        <v>64</v>
      </c>
      <c r="BY10" s="24">
        <v>65</v>
      </c>
      <c r="BZ10" s="24">
        <v>66</v>
      </c>
      <c r="CA10" s="24">
        <v>67</v>
      </c>
      <c r="CB10" s="24">
        <v>68</v>
      </c>
      <c r="CC10" s="24">
        <v>69</v>
      </c>
      <c r="CD10" s="24">
        <v>70</v>
      </c>
      <c r="CE10" s="24">
        <v>71</v>
      </c>
      <c r="CF10" s="24">
        <v>72</v>
      </c>
      <c r="CG10" s="24">
        <v>73</v>
      </c>
      <c r="CH10" s="24">
        <v>74</v>
      </c>
      <c r="CI10" s="24">
        <v>75</v>
      </c>
      <c r="CJ10" s="24">
        <v>76</v>
      </c>
      <c r="CK10" s="24">
        <v>77</v>
      </c>
      <c r="CL10" s="24">
        <v>78</v>
      </c>
      <c r="CM10" s="24">
        <v>79</v>
      </c>
      <c r="CN10" s="24">
        <v>80</v>
      </c>
      <c r="CO10" s="24">
        <v>81</v>
      </c>
      <c r="CP10" s="24">
        <v>82</v>
      </c>
      <c r="CQ10" s="24">
        <v>83</v>
      </c>
      <c r="CR10" s="24">
        <v>84</v>
      </c>
      <c r="CS10" s="24">
        <v>85</v>
      </c>
      <c r="CT10" s="24">
        <v>86</v>
      </c>
      <c r="CU10" s="24">
        <v>87</v>
      </c>
      <c r="CV10" s="24">
        <v>88</v>
      </c>
      <c r="CW10" s="24">
        <v>89</v>
      </c>
      <c r="CX10" s="24">
        <v>90</v>
      </c>
      <c r="CY10" s="24">
        <v>91</v>
      </c>
      <c r="CZ10" s="24">
        <v>92</v>
      </c>
      <c r="DA10" s="24">
        <v>93</v>
      </c>
      <c r="DB10" s="24">
        <v>94</v>
      </c>
      <c r="DC10" s="24">
        <v>95</v>
      </c>
      <c r="DD10" s="24">
        <v>96</v>
      </c>
      <c r="DE10" s="24">
        <v>97</v>
      </c>
    </row>
    <row r="11" spans="1:114" s="89" customFormat="1" ht="20.25" customHeight="1" x14ac:dyDescent="0.25">
      <c r="A11" s="76" t="s">
        <v>39</v>
      </c>
      <c r="B11" s="25">
        <v>14794</v>
      </c>
      <c r="C11" s="77">
        <v>13415</v>
      </c>
      <c r="D11" s="26">
        <f>C11/B11*100</f>
        <v>90.678653508178996</v>
      </c>
      <c r="E11" s="27">
        <f>C11-B11</f>
        <v>-1379</v>
      </c>
      <c r="F11" s="25">
        <v>2132</v>
      </c>
      <c r="G11" s="25">
        <v>2633</v>
      </c>
      <c r="H11" s="26">
        <f>G11/F11*100</f>
        <v>123.49906191369607</v>
      </c>
      <c r="I11" s="25">
        <f>G11-F11</f>
        <v>501</v>
      </c>
      <c r="J11" s="25">
        <v>852</v>
      </c>
      <c r="K11" s="25">
        <v>1416</v>
      </c>
      <c r="L11" s="26">
        <f>K11/J11*100</f>
        <v>166.19718309859155</v>
      </c>
      <c r="M11" s="25">
        <f>K11-J11</f>
        <v>564</v>
      </c>
      <c r="N11" s="25">
        <v>303</v>
      </c>
      <c r="O11" s="25">
        <v>322</v>
      </c>
      <c r="P11" s="28">
        <f>O11/N11*100</f>
        <v>106.27062706270627</v>
      </c>
      <c r="Q11" s="25">
        <f>O11-N11</f>
        <v>19</v>
      </c>
      <c r="R11" s="25">
        <v>20</v>
      </c>
      <c r="S11" s="25">
        <v>0</v>
      </c>
      <c r="T11" s="28">
        <v>0</v>
      </c>
      <c r="U11" s="27">
        <f>S11-R11</f>
        <v>-20</v>
      </c>
      <c r="V11" s="27">
        <v>39</v>
      </c>
      <c r="W11" s="25">
        <v>46</v>
      </c>
      <c r="X11" s="28">
        <f>W11/V11*100</f>
        <v>117.94871794871796</v>
      </c>
      <c r="Y11" s="27">
        <f>W11-V11</f>
        <v>7</v>
      </c>
      <c r="Z11" s="28">
        <f>ROUND(BT11/B11*100,1)</f>
        <v>2.2000000000000002</v>
      </c>
      <c r="AA11" s="28">
        <f>ROUND(BU11/C11*100,1)</f>
        <v>2.7</v>
      </c>
      <c r="AB11" s="28">
        <f>AA11-Z11</f>
        <v>0.5</v>
      </c>
      <c r="AC11" s="25">
        <v>326</v>
      </c>
      <c r="AD11" s="27">
        <v>459</v>
      </c>
      <c r="AE11" s="28">
        <f>AD11/AC11*100</f>
        <v>140.79754601226995</v>
      </c>
      <c r="AF11" s="25">
        <f>AD11-AC11</f>
        <v>133</v>
      </c>
      <c r="AG11" s="78">
        <v>61.1</v>
      </c>
      <c r="AH11" s="28">
        <v>81.2</v>
      </c>
      <c r="AI11" s="28">
        <f>AH11-AG11</f>
        <v>20.100000000000001</v>
      </c>
      <c r="AJ11" s="27"/>
      <c r="AK11" s="27"/>
      <c r="AL11" s="28" t="e">
        <f>AK11/AJ11*100</f>
        <v>#DIV/0!</v>
      </c>
      <c r="AM11" s="27">
        <f>AK11-AJ11</f>
        <v>0</v>
      </c>
      <c r="AN11" s="27">
        <v>39</v>
      </c>
      <c r="AO11" s="27">
        <v>2</v>
      </c>
      <c r="AP11" s="28">
        <f>AO11/AN11*100</f>
        <v>5.1282051282051277</v>
      </c>
      <c r="AQ11" s="27">
        <f>AO11-AN11</f>
        <v>-37</v>
      </c>
      <c r="AR11" s="79">
        <v>38.5</v>
      </c>
      <c r="AS11" s="79">
        <v>100</v>
      </c>
      <c r="AT11" s="28">
        <f>AS11-AR11</f>
        <v>61.5</v>
      </c>
      <c r="AU11" s="25">
        <v>118</v>
      </c>
      <c r="AV11" s="25">
        <v>133</v>
      </c>
      <c r="AW11" s="26">
        <f>AV11/AU11*100</f>
        <v>112.71186440677967</v>
      </c>
      <c r="AX11" s="25">
        <f>AV11-AU11</f>
        <v>15</v>
      </c>
      <c r="AY11" s="25">
        <v>12788</v>
      </c>
      <c r="AZ11" s="25">
        <v>11667</v>
      </c>
      <c r="BA11" s="28">
        <f>AZ11/AY11*100</f>
        <v>91.233969346262128</v>
      </c>
      <c r="BB11" s="25">
        <f>AZ11-AY11</f>
        <v>-1121</v>
      </c>
      <c r="BC11" s="25"/>
      <c r="BD11" s="25"/>
      <c r="BE11" s="29">
        <f>BD11-BC11</f>
        <v>0</v>
      </c>
      <c r="BF11" s="80">
        <v>123</v>
      </c>
      <c r="BG11" s="27">
        <v>126</v>
      </c>
      <c r="BH11" s="27">
        <f>BG11-BF11</f>
        <v>3</v>
      </c>
      <c r="BI11" s="80">
        <v>103</v>
      </c>
      <c r="BJ11" s="27">
        <v>104</v>
      </c>
      <c r="BK11" s="27">
        <f>BJ11-BI11</f>
        <v>1</v>
      </c>
      <c r="BL11" s="28">
        <v>3.3</v>
      </c>
      <c r="BM11" s="28">
        <v>2.9</v>
      </c>
      <c r="BN11" s="28">
        <f>BM11-BL11</f>
        <v>-0.39999999999999991</v>
      </c>
      <c r="BO11" s="30">
        <f>ROUND(BR11/B11*100,1)</f>
        <v>5.2</v>
      </c>
      <c r="BP11" s="30">
        <f>ROUND(BS11/C11*100,1)</f>
        <v>6.4</v>
      </c>
      <c r="BQ11" s="30">
        <f>BP11-BO11</f>
        <v>1.2000000000000002</v>
      </c>
      <c r="BR11" s="81">
        <f>B11-BT11-CN11</f>
        <v>775</v>
      </c>
      <c r="BS11" s="82">
        <f>C11-BU11-CO11</f>
        <v>860</v>
      </c>
      <c r="BT11" s="82">
        <v>330</v>
      </c>
      <c r="BU11" s="83">
        <v>361</v>
      </c>
      <c r="BV11" s="84">
        <v>2837</v>
      </c>
      <c r="BW11" s="25">
        <v>4848</v>
      </c>
      <c r="BX11" s="28">
        <f>ROUND(BW11/BV11*100,1)</f>
        <v>170.9</v>
      </c>
      <c r="BY11" s="25">
        <f>BW11-BV11</f>
        <v>2011</v>
      </c>
      <c r="BZ11" s="85">
        <v>2350</v>
      </c>
      <c r="CA11" s="25">
        <v>3765</v>
      </c>
      <c r="CB11" s="28">
        <f>ROUND(CA11/BZ11*100,1)</f>
        <v>160.19999999999999</v>
      </c>
      <c r="CC11" s="25">
        <f>CA11-BZ11</f>
        <v>1415</v>
      </c>
      <c r="CD11" s="85">
        <v>809</v>
      </c>
      <c r="CE11" s="25">
        <v>1311</v>
      </c>
      <c r="CF11" s="26">
        <f>ROUND(CE11/CD11*100,1)</f>
        <v>162.1</v>
      </c>
      <c r="CG11" s="25">
        <f>CE11-CD11</f>
        <v>502</v>
      </c>
      <c r="CH11" s="28">
        <f>ROUND(CD11/BZ11*100,1)</f>
        <v>34.4</v>
      </c>
      <c r="CI11" s="28">
        <f>ROUND(CE11/CA11*100,1)</f>
        <v>34.799999999999997</v>
      </c>
      <c r="CJ11" s="28">
        <f>CI11-CH11</f>
        <v>0.39999999999999858</v>
      </c>
      <c r="CK11" s="27">
        <v>14</v>
      </c>
      <c r="CL11" s="27">
        <v>13</v>
      </c>
      <c r="CM11" s="27">
        <f>CL11-CK11</f>
        <v>-1</v>
      </c>
      <c r="CN11" s="25">
        <v>13689</v>
      </c>
      <c r="CO11" s="25">
        <v>12194</v>
      </c>
      <c r="CP11" s="28">
        <f>CO11/CN11*100</f>
        <v>89.078822412155745</v>
      </c>
      <c r="CQ11" s="25">
        <f>CO11-CN11</f>
        <v>-1495</v>
      </c>
      <c r="CR11" s="25">
        <v>11574</v>
      </c>
      <c r="CS11" s="25">
        <v>10490</v>
      </c>
      <c r="CT11" s="28">
        <f>CS11/CR11*100</f>
        <v>90.634180058752378</v>
      </c>
      <c r="CU11" s="25">
        <f>CS11-CR11</f>
        <v>-1084</v>
      </c>
      <c r="CV11" s="86">
        <v>1391.1967545638945</v>
      </c>
      <c r="CW11" s="25">
        <v>1777</v>
      </c>
      <c r="CX11" s="25">
        <f>CW11-CV11</f>
        <v>385.8032454361055</v>
      </c>
      <c r="CY11" s="25">
        <v>1306</v>
      </c>
      <c r="CZ11" s="25">
        <v>1892</v>
      </c>
      <c r="DA11" s="28">
        <f>CZ11/CY11*100</f>
        <v>144.8698315467075</v>
      </c>
      <c r="DB11" s="25">
        <f>CZ11-CY11</f>
        <v>586</v>
      </c>
      <c r="DC11" s="34">
        <f>ROUND(CN11/CY11,0)</f>
        <v>10</v>
      </c>
      <c r="DD11" s="34">
        <f>ROUND(CO11/CZ11,0)</f>
        <v>6</v>
      </c>
      <c r="DE11" s="27">
        <f>DD11-DC11</f>
        <v>-4</v>
      </c>
      <c r="DF11" s="87"/>
      <c r="DG11" s="88"/>
      <c r="DH11" s="88"/>
    </row>
    <row r="12" spans="1:114" ht="20.25" customHeight="1" x14ac:dyDescent="0.25">
      <c r="A12" s="36" t="s">
        <v>46</v>
      </c>
      <c r="B12" s="68">
        <v>750</v>
      </c>
      <c r="C12" s="38">
        <v>728</v>
      </c>
      <c r="D12" s="26">
        <f t="shared" ref="D12:D30" si="0">C12/B12*100</f>
        <v>97.066666666666663</v>
      </c>
      <c r="E12" s="27">
        <f t="shared" ref="E12:E29" si="1">C12-B12</f>
        <v>-22</v>
      </c>
      <c r="F12" s="37">
        <v>108</v>
      </c>
      <c r="G12" s="37">
        <v>111</v>
      </c>
      <c r="H12" s="26">
        <f t="shared" ref="H12:H29" si="2">G12/F12*100</f>
        <v>102.77777777777777</v>
      </c>
      <c r="I12" s="25">
        <f t="shared" ref="I12:I29" si="3">G12-F12</f>
        <v>3</v>
      </c>
      <c r="J12" s="70">
        <v>46</v>
      </c>
      <c r="K12" s="71">
        <v>83</v>
      </c>
      <c r="L12" s="26">
        <f t="shared" ref="L12:L29" si="4">K12/J12*100</f>
        <v>180.43478260869566</v>
      </c>
      <c r="M12" s="25">
        <f t="shared" ref="M12:M29" si="5">K12-J12</f>
        <v>37</v>
      </c>
      <c r="N12" s="37">
        <v>20</v>
      </c>
      <c r="O12" s="37">
        <v>20</v>
      </c>
      <c r="P12" s="28">
        <f t="shared" ref="P12:P29" si="6">O12/N12*100</f>
        <v>100</v>
      </c>
      <c r="Q12" s="25">
        <f t="shared" ref="Q12:Q29" si="7">O12-N12</f>
        <v>0</v>
      </c>
      <c r="R12" s="37">
        <v>1</v>
      </c>
      <c r="S12" s="37">
        <v>0</v>
      </c>
      <c r="T12" s="28">
        <v>0</v>
      </c>
      <c r="U12" s="27">
        <f t="shared" ref="U12:U29" si="8">S12-R12</f>
        <v>-1</v>
      </c>
      <c r="V12" s="39">
        <v>1</v>
      </c>
      <c r="W12" s="37">
        <v>2</v>
      </c>
      <c r="X12" s="28">
        <f t="shared" ref="X12:X29" si="9">W12/V12*100</f>
        <v>200</v>
      </c>
      <c r="Y12" s="27">
        <f t="shared" ref="Y12:Y29" si="10">W12-V12</f>
        <v>1</v>
      </c>
      <c r="Z12" s="40">
        <f t="shared" ref="Z12" si="11">ROUND(BT12/B12*100,1)</f>
        <v>2.8</v>
      </c>
      <c r="AA12" s="40">
        <f t="shared" ref="AA12" si="12">ROUND(BU12/C12*100,1)</f>
        <v>3.4</v>
      </c>
      <c r="AB12" s="28">
        <f t="shared" ref="AB12:AB29" si="13">AA12-Z12</f>
        <v>0.60000000000000009</v>
      </c>
      <c r="AC12" s="37">
        <v>26</v>
      </c>
      <c r="AD12" s="39">
        <v>20</v>
      </c>
      <c r="AE12" s="28">
        <f t="shared" ref="AE12:AE29" si="14">AD12/AC12*100</f>
        <v>76.923076923076934</v>
      </c>
      <c r="AF12" s="25">
        <f t="shared" ref="AF12:AF29" si="15">AD12-AC12</f>
        <v>-6</v>
      </c>
      <c r="AG12" s="41">
        <v>100</v>
      </c>
      <c r="AH12" s="40">
        <v>91.7</v>
      </c>
      <c r="AI12" s="28">
        <f t="shared" ref="AI12:AI29" si="16">AH12-AG12</f>
        <v>-8.2999999999999972</v>
      </c>
      <c r="AJ12" s="27"/>
      <c r="AK12" s="27"/>
      <c r="AL12" s="28" t="e">
        <f t="shared" ref="AL12:AL29" si="17">AK12/AJ12*100</f>
        <v>#DIV/0!</v>
      </c>
      <c r="AM12" s="27">
        <f t="shared" ref="AM12:AM20" si="18">AK12-AJ12</f>
        <v>0</v>
      </c>
      <c r="AN12" s="39">
        <v>0</v>
      </c>
      <c r="AO12" s="39">
        <v>0</v>
      </c>
      <c r="AP12" s="28"/>
      <c r="AQ12" s="27">
        <f t="shared" ref="AQ12:AQ29" si="19">AO12-AN12</f>
        <v>0</v>
      </c>
      <c r="AR12" s="40"/>
      <c r="AS12" s="40"/>
      <c r="AT12" s="28">
        <f t="shared" ref="AT12:AT29" si="20">AS12-AR12</f>
        <v>0</v>
      </c>
      <c r="AU12" s="37">
        <v>21</v>
      </c>
      <c r="AV12" s="37">
        <v>47</v>
      </c>
      <c r="AW12" s="26">
        <f t="shared" ref="AW12:AW29" si="21">AV12/AU12*100</f>
        <v>223.80952380952382</v>
      </c>
      <c r="AX12" s="25">
        <f t="shared" ref="AX12:AX29" si="22">AV12-AU12</f>
        <v>26</v>
      </c>
      <c r="AY12" s="37">
        <v>588</v>
      </c>
      <c r="AZ12" s="37">
        <v>578</v>
      </c>
      <c r="BA12" s="28">
        <f t="shared" ref="BA12:BA29" si="23">AZ12/AY12*100</f>
        <v>98.299319727891159</v>
      </c>
      <c r="BB12" s="25">
        <f t="shared" ref="BB12:BB29" si="24">AZ12-AY12</f>
        <v>-10</v>
      </c>
      <c r="BC12" s="37"/>
      <c r="BD12" s="37"/>
      <c r="BE12" s="29">
        <f t="shared" ref="BE12:BE29" si="25">BD12-BC12</f>
        <v>0</v>
      </c>
      <c r="BF12" s="42">
        <v>85</v>
      </c>
      <c r="BG12" s="39">
        <v>168</v>
      </c>
      <c r="BH12" s="27">
        <f t="shared" ref="BH12:BH30" si="26">BG12-BF12</f>
        <v>83</v>
      </c>
      <c r="BI12" s="42">
        <v>78</v>
      </c>
      <c r="BJ12" s="39">
        <v>127</v>
      </c>
      <c r="BK12" s="27">
        <f t="shared" ref="BK12:BK29" si="27">BJ12-BI12</f>
        <v>49</v>
      </c>
      <c r="BL12" s="40">
        <v>9.1999999999999993</v>
      </c>
      <c r="BM12" s="40">
        <v>4.0999999999999996</v>
      </c>
      <c r="BN12" s="28">
        <f t="shared" ref="BN12:BN29" si="28">BM12-BL12</f>
        <v>-5.0999999999999996</v>
      </c>
      <c r="BO12" s="43">
        <f t="shared" ref="BO12:BO29" si="29">ROUND(BR12/B12*100,1)</f>
        <v>4.5</v>
      </c>
      <c r="BP12" s="43">
        <f t="shared" ref="BP12:BP29" si="30">ROUND(BS12/C12*100,1)</f>
        <v>7.3</v>
      </c>
      <c r="BQ12" s="30">
        <f t="shared" ref="BQ12:BQ29" si="31">BP12-BO12</f>
        <v>2.8</v>
      </c>
      <c r="BR12" s="31">
        <f t="shared" ref="BR12:BR29" si="32">B12-BT12-CN12</f>
        <v>34</v>
      </c>
      <c r="BS12" s="32">
        <f t="shared" ref="BS12:BS29" si="33">C12-BU12-CO12</f>
        <v>53</v>
      </c>
      <c r="BT12" s="32">
        <v>21</v>
      </c>
      <c r="BU12" s="33">
        <v>25</v>
      </c>
      <c r="BV12" s="44">
        <v>109</v>
      </c>
      <c r="BW12" s="37">
        <v>145</v>
      </c>
      <c r="BX12" s="28">
        <f t="shared" ref="BX12:BX29" si="34">ROUND(BW12/BV12*100,1)</f>
        <v>133</v>
      </c>
      <c r="BY12" s="25">
        <f t="shared" ref="BY12:BY29" si="35">BW12-BV12</f>
        <v>36</v>
      </c>
      <c r="BZ12" s="45">
        <v>109</v>
      </c>
      <c r="CA12" s="37">
        <v>145</v>
      </c>
      <c r="CB12" s="28">
        <f t="shared" ref="CB12:CB29" si="36">ROUND(CA12/BZ12*100,1)</f>
        <v>133</v>
      </c>
      <c r="CC12" s="25">
        <f t="shared" ref="CC12:CC29" si="37">CA12-BZ12</f>
        <v>36</v>
      </c>
      <c r="CD12" s="45">
        <v>46</v>
      </c>
      <c r="CE12" s="37">
        <v>76</v>
      </c>
      <c r="CF12" s="26">
        <f t="shared" ref="CF12:CF29" si="38">ROUND(CE12/CD12*100,1)</f>
        <v>165.2</v>
      </c>
      <c r="CG12" s="25">
        <f t="shared" ref="CG12:CG29" si="39">CE12-CD12</f>
        <v>30</v>
      </c>
      <c r="CH12" s="40">
        <f t="shared" ref="CH12:CI25" si="40">ROUND(CD12/BZ12*100,1)</f>
        <v>42.2</v>
      </c>
      <c r="CI12" s="40">
        <f t="shared" si="40"/>
        <v>52.4</v>
      </c>
      <c r="CJ12" s="28">
        <f t="shared" ref="CJ12:CJ29" si="41">CI12-CH12</f>
        <v>10.199999999999996</v>
      </c>
      <c r="CK12" s="39">
        <v>13</v>
      </c>
      <c r="CL12" s="39">
        <v>17</v>
      </c>
      <c r="CM12" s="27">
        <f t="shared" ref="CM12:CM29" si="42">CL12-CK12</f>
        <v>4</v>
      </c>
      <c r="CN12" s="37">
        <v>695</v>
      </c>
      <c r="CO12" s="37">
        <v>650</v>
      </c>
      <c r="CP12" s="28">
        <f t="shared" ref="CP12:CP29" si="43">CO12/CN12*100</f>
        <v>93.525179856115102</v>
      </c>
      <c r="CQ12" s="25">
        <f t="shared" ref="CQ12:CQ29" si="44">CO12-CN12</f>
        <v>-45</v>
      </c>
      <c r="CR12" s="37">
        <v>510</v>
      </c>
      <c r="CS12" s="37">
        <v>522</v>
      </c>
      <c r="CT12" s="28">
        <f t="shared" ref="CT12:CT29" si="45">CS12/CR12*100</f>
        <v>102.35294117647058</v>
      </c>
      <c r="CU12" s="25">
        <f t="shared" ref="CU12:CU29" si="46">CS12-CR12</f>
        <v>12</v>
      </c>
      <c r="CV12" s="46">
        <v>1218.4810126582279</v>
      </c>
      <c r="CW12" s="37">
        <v>1544.551282051282</v>
      </c>
      <c r="CX12" s="25">
        <f t="shared" ref="CX12:CX29" si="47">CW12-CV12</f>
        <v>326.0702693930541</v>
      </c>
      <c r="CY12" s="37">
        <v>63</v>
      </c>
      <c r="CZ12" s="37">
        <v>59</v>
      </c>
      <c r="DA12" s="28">
        <f t="shared" ref="DA12:DA29" si="48">CZ12/CY12*100</f>
        <v>93.650793650793645</v>
      </c>
      <c r="DB12" s="25">
        <f t="shared" ref="DB12:DB29" si="49">CZ12-CY12</f>
        <v>-4</v>
      </c>
      <c r="DC12" s="47">
        <f t="shared" ref="DC12:DD25" si="50">ROUND(CN12/CY12,0)</f>
        <v>11</v>
      </c>
      <c r="DD12" s="47">
        <f t="shared" si="50"/>
        <v>11</v>
      </c>
      <c r="DE12" s="27">
        <f t="shared" ref="DE12:DE29" si="51">DD12-DC12</f>
        <v>0</v>
      </c>
      <c r="DF12" s="67"/>
      <c r="DG12" s="35"/>
      <c r="DH12" s="35"/>
    </row>
    <row r="13" spans="1:114" ht="20.25" customHeight="1" x14ac:dyDescent="0.25">
      <c r="A13" s="36" t="s">
        <v>47</v>
      </c>
      <c r="B13" s="69">
        <v>940</v>
      </c>
      <c r="C13" s="38">
        <v>967</v>
      </c>
      <c r="D13" s="26">
        <f t="shared" si="0"/>
        <v>102.8723404255319</v>
      </c>
      <c r="E13" s="27">
        <f t="shared" si="1"/>
        <v>27</v>
      </c>
      <c r="F13" s="37">
        <v>129</v>
      </c>
      <c r="G13" s="37">
        <v>182</v>
      </c>
      <c r="H13" s="26">
        <f t="shared" si="2"/>
        <v>141.08527131782947</v>
      </c>
      <c r="I13" s="25">
        <f t="shared" si="3"/>
        <v>53</v>
      </c>
      <c r="J13" s="70">
        <v>31</v>
      </c>
      <c r="K13" s="71">
        <v>71</v>
      </c>
      <c r="L13" s="26">
        <f t="shared" si="4"/>
        <v>229.03225806451616</v>
      </c>
      <c r="M13" s="25">
        <f t="shared" si="5"/>
        <v>40</v>
      </c>
      <c r="N13" s="37">
        <v>10</v>
      </c>
      <c r="O13" s="37">
        <v>12</v>
      </c>
      <c r="P13" s="28">
        <f t="shared" si="6"/>
        <v>120</v>
      </c>
      <c r="Q13" s="25">
        <f t="shared" si="7"/>
        <v>2</v>
      </c>
      <c r="R13" s="37">
        <v>2</v>
      </c>
      <c r="S13" s="37">
        <v>0</v>
      </c>
      <c r="T13" s="28">
        <v>0</v>
      </c>
      <c r="U13" s="27">
        <f t="shared" si="8"/>
        <v>-2</v>
      </c>
      <c r="V13" s="39">
        <v>0</v>
      </c>
      <c r="W13" s="37">
        <v>0</v>
      </c>
      <c r="X13" s="28"/>
      <c r="Y13" s="27">
        <f t="shared" si="10"/>
        <v>0</v>
      </c>
      <c r="Z13" s="40">
        <f t="shared" ref="Z13:Z29" si="52">ROUND(BT13/B13*100,1)</f>
        <v>1.1000000000000001</v>
      </c>
      <c r="AA13" s="40">
        <f t="shared" ref="AA13:AA29" si="53">ROUND(BU13/C13*100,1)</f>
        <v>1.2</v>
      </c>
      <c r="AB13" s="28">
        <f t="shared" si="13"/>
        <v>9.9999999999999867E-2</v>
      </c>
      <c r="AC13" s="37">
        <v>17</v>
      </c>
      <c r="AD13" s="39">
        <v>41</v>
      </c>
      <c r="AE13" s="28">
        <f t="shared" si="14"/>
        <v>241.17647058823528</v>
      </c>
      <c r="AF13" s="25">
        <f t="shared" si="15"/>
        <v>24</v>
      </c>
      <c r="AG13" s="41">
        <v>100</v>
      </c>
      <c r="AH13" s="40">
        <v>80</v>
      </c>
      <c r="AI13" s="28">
        <f t="shared" si="16"/>
        <v>-20</v>
      </c>
      <c r="AJ13" s="27"/>
      <c r="AK13" s="27"/>
      <c r="AL13" s="28" t="e">
        <f t="shared" si="17"/>
        <v>#DIV/0!</v>
      </c>
      <c r="AM13" s="27">
        <f t="shared" si="18"/>
        <v>0</v>
      </c>
      <c r="AN13" s="39">
        <v>0</v>
      </c>
      <c r="AO13" s="39">
        <v>0</v>
      </c>
      <c r="AP13" s="28"/>
      <c r="AQ13" s="27">
        <f t="shared" si="19"/>
        <v>0</v>
      </c>
      <c r="AR13" s="40"/>
      <c r="AS13" s="40"/>
      <c r="AT13" s="28">
        <f t="shared" si="20"/>
        <v>0</v>
      </c>
      <c r="AU13" s="37">
        <v>9</v>
      </c>
      <c r="AV13" s="37">
        <v>3</v>
      </c>
      <c r="AW13" s="26">
        <f t="shared" si="21"/>
        <v>33.333333333333329</v>
      </c>
      <c r="AX13" s="25">
        <f t="shared" si="22"/>
        <v>-6</v>
      </c>
      <c r="AY13" s="37">
        <v>852</v>
      </c>
      <c r="AZ13" s="37">
        <v>875</v>
      </c>
      <c r="BA13" s="28">
        <f t="shared" si="23"/>
        <v>102.69953051643192</v>
      </c>
      <c r="BB13" s="25">
        <f t="shared" si="24"/>
        <v>23</v>
      </c>
      <c r="BC13" s="37"/>
      <c r="BD13" s="37"/>
      <c r="BE13" s="29">
        <f t="shared" si="25"/>
        <v>0</v>
      </c>
      <c r="BF13" s="42">
        <v>164</v>
      </c>
      <c r="BG13" s="39">
        <v>165</v>
      </c>
      <c r="BH13" s="27">
        <f t="shared" si="26"/>
        <v>1</v>
      </c>
      <c r="BI13" s="42">
        <v>136</v>
      </c>
      <c r="BJ13" s="39">
        <v>147</v>
      </c>
      <c r="BK13" s="27">
        <f t="shared" si="27"/>
        <v>11</v>
      </c>
      <c r="BL13" s="40">
        <v>3.2</v>
      </c>
      <c r="BM13" s="40">
        <v>3.6</v>
      </c>
      <c r="BN13" s="28">
        <f t="shared" si="28"/>
        <v>0.39999999999999991</v>
      </c>
      <c r="BO13" s="43">
        <f t="shared" si="29"/>
        <v>5.2</v>
      </c>
      <c r="BP13" s="43">
        <f t="shared" si="30"/>
        <v>5.0999999999999996</v>
      </c>
      <c r="BQ13" s="30">
        <f t="shared" si="31"/>
        <v>-0.10000000000000053</v>
      </c>
      <c r="BR13" s="31">
        <f t="shared" si="32"/>
        <v>49</v>
      </c>
      <c r="BS13" s="32">
        <f t="shared" si="33"/>
        <v>49</v>
      </c>
      <c r="BT13" s="32">
        <v>10</v>
      </c>
      <c r="BU13" s="33">
        <v>12</v>
      </c>
      <c r="BV13" s="44">
        <v>81</v>
      </c>
      <c r="BW13" s="37">
        <v>185</v>
      </c>
      <c r="BX13" s="28">
        <f t="shared" si="34"/>
        <v>228.4</v>
      </c>
      <c r="BY13" s="25">
        <f t="shared" si="35"/>
        <v>104</v>
      </c>
      <c r="BZ13" s="45">
        <v>81</v>
      </c>
      <c r="CA13" s="37">
        <v>185</v>
      </c>
      <c r="CB13" s="28">
        <f t="shared" si="36"/>
        <v>228.4</v>
      </c>
      <c r="CC13" s="25">
        <f t="shared" si="37"/>
        <v>104</v>
      </c>
      <c r="CD13" s="45">
        <v>31</v>
      </c>
      <c r="CE13" s="37">
        <v>66</v>
      </c>
      <c r="CF13" s="26">
        <f t="shared" si="38"/>
        <v>212.9</v>
      </c>
      <c r="CG13" s="25">
        <f t="shared" si="39"/>
        <v>35</v>
      </c>
      <c r="CH13" s="40">
        <f t="shared" si="40"/>
        <v>38.299999999999997</v>
      </c>
      <c r="CI13" s="40">
        <f t="shared" si="40"/>
        <v>35.700000000000003</v>
      </c>
      <c r="CJ13" s="28">
        <f t="shared" si="41"/>
        <v>-2.5999999999999943</v>
      </c>
      <c r="CK13" s="39">
        <v>14</v>
      </c>
      <c r="CL13" s="39">
        <v>9</v>
      </c>
      <c r="CM13" s="27">
        <f t="shared" si="42"/>
        <v>-5</v>
      </c>
      <c r="CN13" s="37">
        <v>881</v>
      </c>
      <c r="CO13" s="37">
        <v>906</v>
      </c>
      <c r="CP13" s="28">
        <f t="shared" si="43"/>
        <v>102.83768444948922</v>
      </c>
      <c r="CQ13" s="25">
        <f t="shared" si="44"/>
        <v>25</v>
      </c>
      <c r="CR13" s="37">
        <v>790</v>
      </c>
      <c r="CS13" s="37">
        <v>807</v>
      </c>
      <c r="CT13" s="28">
        <f t="shared" si="45"/>
        <v>102.15189873417721</v>
      </c>
      <c r="CU13" s="25">
        <f t="shared" si="46"/>
        <v>17</v>
      </c>
      <c r="CV13" s="46">
        <v>1311.75</v>
      </c>
      <c r="CW13" s="37">
        <v>1703.3738191632929</v>
      </c>
      <c r="CX13" s="25">
        <f t="shared" si="47"/>
        <v>391.62381916329286</v>
      </c>
      <c r="CY13" s="37">
        <v>47</v>
      </c>
      <c r="CZ13" s="37">
        <v>115</v>
      </c>
      <c r="DA13" s="28">
        <f t="shared" si="48"/>
        <v>244.68085106382978</v>
      </c>
      <c r="DB13" s="25">
        <f t="shared" si="49"/>
        <v>68</v>
      </c>
      <c r="DC13" s="47">
        <f t="shared" si="50"/>
        <v>19</v>
      </c>
      <c r="DD13" s="47">
        <f t="shared" si="50"/>
        <v>8</v>
      </c>
      <c r="DE13" s="27">
        <f t="shared" si="51"/>
        <v>-11</v>
      </c>
      <c r="DF13" s="67"/>
      <c r="DG13" s="35"/>
      <c r="DH13" s="35"/>
    </row>
    <row r="14" spans="1:114" ht="20.25" customHeight="1" x14ac:dyDescent="0.25">
      <c r="A14" s="36" t="s">
        <v>48</v>
      </c>
      <c r="B14" s="69">
        <v>834</v>
      </c>
      <c r="C14" s="38">
        <v>717</v>
      </c>
      <c r="D14" s="26">
        <f t="shared" si="0"/>
        <v>85.97122302158273</v>
      </c>
      <c r="E14" s="27">
        <f t="shared" si="1"/>
        <v>-117</v>
      </c>
      <c r="F14" s="37">
        <v>142</v>
      </c>
      <c r="G14" s="37">
        <v>165</v>
      </c>
      <c r="H14" s="26">
        <f t="shared" si="2"/>
        <v>116.19718309859155</v>
      </c>
      <c r="I14" s="25">
        <f t="shared" si="3"/>
        <v>23</v>
      </c>
      <c r="J14" s="70">
        <v>48</v>
      </c>
      <c r="K14" s="71">
        <v>94</v>
      </c>
      <c r="L14" s="26">
        <f t="shared" si="4"/>
        <v>195.83333333333331</v>
      </c>
      <c r="M14" s="25">
        <f t="shared" si="5"/>
        <v>46</v>
      </c>
      <c r="N14" s="37">
        <v>13</v>
      </c>
      <c r="O14" s="37">
        <v>13</v>
      </c>
      <c r="P14" s="28">
        <f t="shared" si="6"/>
        <v>100</v>
      </c>
      <c r="Q14" s="25">
        <f t="shared" si="7"/>
        <v>0</v>
      </c>
      <c r="R14" s="37">
        <v>0</v>
      </c>
      <c r="S14" s="37">
        <v>0</v>
      </c>
      <c r="T14" s="28">
        <v>0</v>
      </c>
      <c r="U14" s="27">
        <f t="shared" si="8"/>
        <v>0</v>
      </c>
      <c r="V14" s="39">
        <v>2</v>
      </c>
      <c r="W14" s="37">
        <v>7</v>
      </c>
      <c r="X14" s="28">
        <f t="shared" si="9"/>
        <v>350</v>
      </c>
      <c r="Y14" s="27">
        <f t="shared" si="10"/>
        <v>5</v>
      </c>
      <c r="Z14" s="40">
        <f t="shared" si="52"/>
        <v>1.9</v>
      </c>
      <c r="AA14" s="40">
        <f t="shared" si="53"/>
        <v>2.4</v>
      </c>
      <c r="AB14" s="28">
        <f t="shared" si="13"/>
        <v>0.5</v>
      </c>
      <c r="AC14" s="37">
        <v>3</v>
      </c>
      <c r="AD14" s="39">
        <v>8</v>
      </c>
      <c r="AE14" s="28">
        <f t="shared" si="14"/>
        <v>266.66666666666663</v>
      </c>
      <c r="AF14" s="25">
        <f t="shared" si="15"/>
        <v>5</v>
      </c>
      <c r="AG14" s="41">
        <v>66.7</v>
      </c>
      <c r="AH14" s="40">
        <v>66.7</v>
      </c>
      <c r="AI14" s="28">
        <f t="shared" si="16"/>
        <v>0</v>
      </c>
      <c r="AJ14" s="27"/>
      <c r="AK14" s="27"/>
      <c r="AL14" s="28" t="e">
        <f t="shared" si="17"/>
        <v>#DIV/0!</v>
      </c>
      <c r="AM14" s="27">
        <f t="shared" si="18"/>
        <v>0</v>
      </c>
      <c r="AN14" s="39">
        <v>0</v>
      </c>
      <c r="AO14" s="39">
        <v>0</v>
      </c>
      <c r="AP14" s="28"/>
      <c r="AQ14" s="27">
        <f t="shared" si="19"/>
        <v>0</v>
      </c>
      <c r="AR14" s="40"/>
      <c r="AS14" s="40"/>
      <c r="AT14" s="28">
        <f t="shared" si="20"/>
        <v>0</v>
      </c>
      <c r="AU14" s="37">
        <v>6</v>
      </c>
      <c r="AV14" s="37">
        <v>6</v>
      </c>
      <c r="AW14" s="26" t="s">
        <v>42</v>
      </c>
      <c r="AX14" s="25">
        <f t="shared" si="22"/>
        <v>0</v>
      </c>
      <c r="AY14" s="37">
        <v>741</v>
      </c>
      <c r="AZ14" s="37">
        <v>634</v>
      </c>
      <c r="BA14" s="28">
        <f t="shared" si="23"/>
        <v>85.560053981106606</v>
      </c>
      <c r="BB14" s="25">
        <f t="shared" si="24"/>
        <v>-107</v>
      </c>
      <c r="BC14" s="37"/>
      <c r="BD14" s="37"/>
      <c r="BE14" s="29">
        <f t="shared" si="25"/>
        <v>0</v>
      </c>
      <c r="BF14" s="42">
        <v>97</v>
      </c>
      <c r="BG14" s="39">
        <v>114</v>
      </c>
      <c r="BH14" s="27">
        <f t="shared" si="26"/>
        <v>17</v>
      </c>
      <c r="BI14" s="42">
        <v>87</v>
      </c>
      <c r="BJ14" s="39">
        <v>106</v>
      </c>
      <c r="BK14" s="27">
        <f t="shared" si="27"/>
        <v>19</v>
      </c>
      <c r="BL14" s="40">
        <v>1.8</v>
      </c>
      <c r="BM14" s="40">
        <v>2.2000000000000002</v>
      </c>
      <c r="BN14" s="28">
        <f t="shared" si="28"/>
        <v>0.40000000000000013</v>
      </c>
      <c r="BO14" s="43">
        <f t="shared" si="29"/>
        <v>4.5999999999999996</v>
      </c>
      <c r="BP14" s="43">
        <f t="shared" si="30"/>
        <v>7.1</v>
      </c>
      <c r="BQ14" s="30">
        <f t="shared" si="31"/>
        <v>2.5</v>
      </c>
      <c r="BR14" s="31">
        <f t="shared" si="32"/>
        <v>38</v>
      </c>
      <c r="BS14" s="32">
        <f t="shared" si="33"/>
        <v>51</v>
      </c>
      <c r="BT14" s="32">
        <v>16</v>
      </c>
      <c r="BU14" s="33">
        <v>17</v>
      </c>
      <c r="BV14" s="44">
        <v>98</v>
      </c>
      <c r="BW14" s="37">
        <v>144</v>
      </c>
      <c r="BX14" s="28">
        <f t="shared" si="34"/>
        <v>146.9</v>
      </c>
      <c r="BY14" s="25">
        <f t="shared" si="35"/>
        <v>46</v>
      </c>
      <c r="BZ14" s="45">
        <v>98</v>
      </c>
      <c r="CA14" s="37">
        <v>144</v>
      </c>
      <c r="CB14" s="28">
        <f t="shared" si="36"/>
        <v>146.9</v>
      </c>
      <c r="CC14" s="25">
        <f t="shared" si="37"/>
        <v>46</v>
      </c>
      <c r="CD14" s="45">
        <v>50</v>
      </c>
      <c r="CE14" s="37">
        <v>88</v>
      </c>
      <c r="CF14" s="26">
        <f t="shared" si="38"/>
        <v>176</v>
      </c>
      <c r="CG14" s="25">
        <f t="shared" si="39"/>
        <v>38</v>
      </c>
      <c r="CH14" s="40">
        <f t="shared" si="40"/>
        <v>51</v>
      </c>
      <c r="CI14" s="40">
        <f t="shared" si="40"/>
        <v>61.1</v>
      </c>
      <c r="CJ14" s="28">
        <f t="shared" si="41"/>
        <v>10.100000000000001</v>
      </c>
      <c r="CK14" s="39">
        <v>11</v>
      </c>
      <c r="CL14" s="39">
        <v>5</v>
      </c>
      <c r="CM14" s="27">
        <f t="shared" si="42"/>
        <v>-6</v>
      </c>
      <c r="CN14" s="37">
        <v>780</v>
      </c>
      <c r="CO14" s="37">
        <v>649</v>
      </c>
      <c r="CP14" s="28">
        <f t="shared" si="43"/>
        <v>83.205128205128204</v>
      </c>
      <c r="CQ14" s="25">
        <f t="shared" si="44"/>
        <v>-131</v>
      </c>
      <c r="CR14" s="37">
        <v>672</v>
      </c>
      <c r="CS14" s="37">
        <v>568</v>
      </c>
      <c r="CT14" s="28">
        <f t="shared" si="45"/>
        <v>84.523809523809518</v>
      </c>
      <c r="CU14" s="25">
        <f t="shared" si="46"/>
        <v>-104</v>
      </c>
      <c r="CV14" s="46">
        <v>1238.8429752066115</v>
      </c>
      <c r="CW14" s="37">
        <v>1537.8031383737518</v>
      </c>
      <c r="CX14" s="25">
        <f t="shared" si="47"/>
        <v>298.96016316714031</v>
      </c>
      <c r="CY14" s="37">
        <v>47</v>
      </c>
      <c r="CZ14" s="37">
        <v>55</v>
      </c>
      <c r="DA14" s="28">
        <f t="shared" si="48"/>
        <v>117.02127659574468</v>
      </c>
      <c r="DB14" s="25">
        <f t="shared" si="49"/>
        <v>8</v>
      </c>
      <c r="DC14" s="47">
        <f t="shared" si="50"/>
        <v>17</v>
      </c>
      <c r="DD14" s="47">
        <f t="shared" si="50"/>
        <v>12</v>
      </c>
      <c r="DE14" s="27">
        <f t="shared" si="51"/>
        <v>-5</v>
      </c>
      <c r="DF14" s="67"/>
      <c r="DG14" s="35"/>
      <c r="DH14" s="35"/>
    </row>
    <row r="15" spans="1:114" s="15" customFormat="1" ht="20.25" customHeight="1" x14ac:dyDescent="0.25">
      <c r="A15" s="36" t="s">
        <v>49</v>
      </c>
      <c r="B15" s="69">
        <v>1401</v>
      </c>
      <c r="C15" s="38">
        <v>1383</v>
      </c>
      <c r="D15" s="26">
        <f t="shared" si="0"/>
        <v>98.715203426124205</v>
      </c>
      <c r="E15" s="27">
        <f t="shared" si="1"/>
        <v>-18</v>
      </c>
      <c r="F15" s="37">
        <v>124</v>
      </c>
      <c r="G15" s="37">
        <v>236</v>
      </c>
      <c r="H15" s="26">
        <f t="shared" si="2"/>
        <v>190.32258064516131</v>
      </c>
      <c r="I15" s="25">
        <f t="shared" si="3"/>
        <v>112</v>
      </c>
      <c r="J15" s="70">
        <v>28</v>
      </c>
      <c r="K15" s="71">
        <v>104</v>
      </c>
      <c r="L15" s="26">
        <f t="shared" si="4"/>
        <v>371.42857142857144</v>
      </c>
      <c r="M15" s="25">
        <f t="shared" si="5"/>
        <v>76</v>
      </c>
      <c r="N15" s="37">
        <v>13</v>
      </c>
      <c r="O15" s="37">
        <v>21</v>
      </c>
      <c r="P15" s="28">
        <f t="shared" si="6"/>
        <v>161.53846153846155</v>
      </c>
      <c r="Q15" s="25">
        <f t="shared" si="7"/>
        <v>8</v>
      </c>
      <c r="R15" s="37">
        <v>2</v>
      </c>
      <c r="S15" s="37">
        <v>0</v>
      </c>
      <c r="T15" s="28">
        <v>0</v>
      </c>
      <c r="U15" s="27">
        <f t="shared" si="8"/>
        <v>-2</v>
      </c>
      <c r="V15" s="39">
        <v>2</v>
      </c>
      <c r="W15" s="37">
        <v>1</v>
      </c>
      <c r="X15" s="28">
        <f t="shared" si="9"/>
        <v>50</v>
      </c>
      <c r="Y15" s="27">
        <f t="shared" si="10"/>
        <v>-1</v>
      </c>
      <c r="Z15" s="40">
        <f t="shared" si="52"/>
        <v>0.9</v>
      </c>
      <c r="AA15" s="40">
        <f t="shared" si="53"/>
        <v>1.5</v>
      </c>
      <c r="AB15" s="28">
        <f t="shared" si="13"/>
        <v>0.6</v>
      </c>
      <c r="AC15" s="37">
        <v>6</v>
      </c>
      <c r="AD15" s="39">
        <v>8</v>
      </c>
      <c r="AE15" s="28">
        <f t="shared" si="14"/>
        <v>133.33333333333331</v>
      </c>
      <c r="AF15" s="25">
        <f t="shared" si="15"/>
        <v>2</v>
      </c>
      <c r="AG15" s="41">
        <v>100</v>
      </c>
      <c r="AH15" s="40">
        <v>100</v>
      </c>
      <c r="AI15" s="28">
        <f t="shared" si="16"/>
        <v>0</v>
      </c>
      <c r="AJ15" s="27"/>
      <c r="AK15" s="27"/>
      <c r="AL15" s="28" t="e">
        <f t="shared" si="17"/>
        <v>#DIV/0!</v>
      </c>
      <c r="AM15" s="27">
        <f t="shared" si="18"/>
        <v>0</v>
      </c>
      <c r="AN15" s="39">
        <v>0</v>
      </c>
      <c r="AO15" s="39">
        <v>0</v>
      </c>
      <c r="AP15" s="28"/>
      <c r="AQ15" s="27">
        <f t="shared" si="19"/>
        <v>0</v>
      </c>
      <c r="AR15" s="40"/>
      <c r="AS15" s="40"/>
      <c r="AT15" s="28" t="s">
        <v>43</v>
      </c>
      <c r="AU15" s="37">
        <v>6</v>
      </c>
      <c r="AV15" s="37">
        <v>3</v>
      </c>
      <c r="AW15" s="26">
        <f t="shared" si="21"/>
        <v>50</v>
      </c>
      <c r="AX15" s="25">
        <f t="shared" si="22"/>
        <v>-3</v>
      </c>
      <c r="AY15" s="37">
        <v>1311</v>
      </c>
      <c r="AZ15" s="37">
        <v>1277</v>
      </c>
      <c r="BA15" s="28">
        <f t="shared" si="23"/>
        <v>97.406559877955758</v>
      </c>
      <c r="BB15" s="25">
        <f t="shared" si="24"/>
        <v>-34</v>
      </c>
      <c r="BC15" s="37"/>
      <c r="BD15" s="37"/>
      <c r="BE15" s="29">
        <f t="shared" si="25"/>
        <v>0</v>
      </c>
      <c r="BF15" s="42">
        <v>152</v>
      </c>
      <c r="BG15" s="39">
        <v>104</v>
      </c>
      <c r="BH15" s="27">
        <f t="shared" si="26"/>
        <v>-48</v>
      </c>
      <c r="BI15" s="42">
        <v>144</v>
      </c>
      <c r="BJ15" s="39">
        <v>101</v>
      </c>
      <c r="BK15" s="27">
        <f t="shared" si="27"/>
        <v>-43</v>
      </c>
      <c r="BL15" s="40">
        <v>2.8</v>
      </c>
      <c r="BM15" s="40">
        <v>1</v>
      </c>
      <c r="BN15" s="28">
        <f t="shared" si="28"/>
        <v>-1.7999999999999998</v>
      </c>
      <c r="BO15" s="43">
        <f t="shared" si="29"/>
        <v>6.4</v>
      </c>
      <c r="BP15" s="43">
        <f t="shared" si="30"/>
        <v>5.9</v>
      </c>
      <c r="BQ15" s="30">
        <f t="shared" si="31"/>
        <v>-0.5</v>
      </c>
      <c r="BR15" s="31">
        <f t="shared" si="32"/>
        <v>90</v>
      </c>
      <c r="BS15" s="32">
        <f t="shared" si="33"/>
        <v>81</v>
      </c>
      <c r="BT15" s="32">
        <v>13</v>
      </c>
      <c r="BU15" s="33">
        <v>21</v>
      </c>
      <c r="BV15" s="44">
        <v>59</v>
      </c>
      <c r="BW15" s="37">
        <v>119</v>
      </c>
      <c r="BX15" s="28">
        <f t="shared" si="34"/>
        <v>201.7</v>
      </c>
      <c r="BY15" s="25">
        <f t="shared" si="35"/>
        <v>60</v>
      </c>
      <c r="BZ15" s="45">
        <v>59</v>
      </c>
      <c r="CA15" s="37">
        <v>119</v>
      </c>
      <c r="CB15" s="28">
        <f t="shared" si="36"/>
        <v>201.7</v>
      </c>
      <c r="CC15" s="25">
        <f t="shared" si="37"/>
        <v>60</v>
      </c>
      <c r="CD15" s="45">
        <v>24</v>
      </c>
      <c r="CE15" s="37">
        <v>78</v>
      </c>
      <c r="CF15" s="26">
        <f t="shared" si="38"/>
        <v>325</v>
      </c>
      <c r="CG15" s="25">
        <f t="shared" si="39"/>
        <v>54</v>
      </c>
      <c r="CH15" s="40">
        <f t="shared" si="40"/>
        <v>40.700000000000003</v>
      </c>
      <c r="CI15" s="40">
        <f t="shared" si="40"/>
        <v>65.5</v>
      </c>
      <c r="CJ15" s="28">
        <f t="shared" si="41"/>
        <v>24.799999999999997</v>
      </c>
      <c r="CK15" s="39">
        <v>11</v>
      </c>
      <c r="CL15" s="39">
        <v>7</v>
      </c>
      <c r="CM15" s="27">
        <f t="shared" si="42"/>
        <v>-4</v>
      </c>
      <c r="CN15" s="37">
        <v>1298</v>
      </c>
      <c r="CO15" s="37">
        <v>1281</v>
      </c>
      <c r="CP15" s="28">
        <f t="shared" si="43"/>
        <v>98.69029275808937</v>
      </c>
      <c r="CQ15" s="25">
        <f t="shared" si="44"/>
        <v>-17</v>
      </c>
      <c r="CR15" s="37">
        <v>1181</v>
      </c>
      <c r="CS15" s="37">
        <v>1179</v>
      </c>
      <c r="CT15" s="28">
        <f t="shared" si="45"/>
        <v>99.830651989839112</v>
      </c>
      <c r="CU15" s="25">
        <f t="shared" si="46"/>
        <v>-2</v>
      </c>
      <c r="CV15" s="46">
        <v>1392.6661573720398</v>
      </c>
      <c r="CW15" s="37">
        <v>2039.563862928349</v>
      </c>
      <c r="CX15" s="25">
        <f t="shared" si="47"/>
        <v>646.89770555630912</v>
      </c>
      <c r="CY15" s="37">
        <v>34</v>
      </c>
      <c r="CZ15" s="37">
        <v>41</v>
      </c>
      <c r="DA15" s="28">
        <f t="shared" si="48"/>
        <v>120.58823529411764</v>
      </c>
      <c r="DB15" s="25">
        <f t="shared" si="49"/>
        <v>7</v>
      </c>
      <c r="DC15" s="47">
        <f t="shared" si="50"/>
        <v>38</v>
      </c>
      <c r="DD15" s="47">
        <f t="shared" si="50"/>
        <v>31</v>
      </c>
      <c r="DE15" s="27">
        <f t="shared" si="51"/>
        <v>-7</v>
      </c>
      <c r="DF15" s="67"/>
      <c r="DG15" s="35"/>
      <c r="DH15" s="35"/>
      <c r="DI15" s="1"/>
      <c r="DJ15" s="1"/>
    </row>
    <row r="16" spans="1:114" s="15" customFormat="1" ht="20.25" customHeight="1" x14ac:dyDescent="0.25">
      <c r="A16" s="36" t="s">
        <v>50</v>
      </c>
      <c r="B16" s="69">
        <v>420</v>
      </c>
      <c r="C16" s="38">
        <v>506</v>
      </c>
      <c r="D16" s="26">
        <f t="shared" si="0"/>
        <v>120.47619047619047</v>
      </c>
      <c r="E16" s="27">
        <f t="shared" si="1"/>
        <v>86</v>
      </c>
      <c r="F16" s="37">
        <v>46</v>
      </c>
      <c r="G16" s="37">
        <v>100</v>
      </c>
      <c r="H16" s="26">
        <f t="shared" si="2"/>
        <v>217.39130434782606</v>
      </c>
      <c r="I16" s="25">
        <f t="shared" si="3"/>
        <v>54</v>
      </c>
      <c r="J16" s="70">
        <v>55</v>
      </c>
      <c r="K16" s="71">
        <v>46</v>
      </c>
      <c r="L16" s="26">
        <f t="shared" si="4"/>
        <v>83.636363636363626</v>
      </c>
      <c r="M16" s="25">
        <f t="shared" si="5"/>
        <v>-9</v>
      </c>
      <c r="N16" s="37">
        <v>7</v>
      </c>
      <c r="O16" s="37">
        <v>9</v>
      </c>
      <c r="P16" s="28">
        <f t="shared" si="6"/>
        <v>128.57142857142858</v>
      </c>
      <c r="Q16" s="25">
        <f t="shared" si="7"/>
        <v>2</v>
      </c>
      <c r="R16" s="37">
        <v>0</v>
      </c>
      <c r="S16" s="37">
        <v>0</v>
      </c>
      <c r="T16" s="28">
        <v>0</v>
      </c>
      <c r="U16" s="27">
        <f t="shared" si="8"/>
        <v>0</v>
      </c>
      <c r="V16" s="39">
        <v>1</v>
      </c>
      <c r="W16" s="37">
        <v>1</v>
      </c>
      <c r="X16" s="28">
        <f t="shared" si="9"/>
        <v>100</v>
      </c>
      <c r="Y16" s="27">
        <f t="shared" si="10"/>
        <v>0</v>
      </c>
      <c r="Z16" s="40">
        <f t="shared" si="52"/>
        <v>1.7</v>
      </c>
      <c r="AA16" s="40">
        <f t="shared" si="53"/>
        <v>2</v>
      </c>
      <c r="AB16" s="28">
        <f t="shared" si="13"/>
        <v>0.30000000000000004</v>
      </c>
      <c r="AC16" s="37">
        <v>0</v>
      </c>
      <c r="AD16" s="39">
        <v>2</v>
      </c>
      <c r="AE16" s="28"/>
      <c r="AF16" s="25">
        <f t="shared" si="15"/>
        <v>2</v>
      </c>
      <c r="AG16" s="41">
        <v>6.7</v>
      </c>
      <c r="AH16" s="40">
        <v>100</v>
      </c>
      <c r="AI16" s="28">
        <f t="shared" si="16"/>
        <v>93.3</v>
      </c>
      <c r="AJ16" s="27"/>
      <c r="AK16" s="27"/>
      <c r="AL16" s="28" t="e">
        <f t="shared" si="17"/>
        <v>#DIV/0!</v>
      </c>
      <c r="AM16" s="27">
        <f t="shared" si="18"/>
        <v>0</v>
      </c>
      <c r="AN16" s="39">
        <v>0</v>
      </c>
      <c r="AO16" s="39">
        <v>0</v>
      </c>
      <c r="AP16" s="28"/>
      <c r="AQ16" s="27" t="s">
        <v>43</v>
      </c>
      <c r="AR16" s="40"/>
      <c r="AS16" s="40"/>
      <c r="AT16" s="28" t="s">
        <v>43</v>
      </c>
      <c r="AU16" s="37">
        <v>19</v>
      </c>
      <c r="AV16" s="37">
        <v>20</v>
      </c>
      <c r="AW16" s="26">
        <f t="shared" si="21"/>
        <v>105.26315789473684</v>
      </c>
      <c r="AX16" s="25">
        <f t="shared" si="22"/>
        <v>1</v>
      </c>
      <c r="AY16" s="37">
        <v>363</v>
      </c>
      <c r="AZ16" s="37">
        <v>463</v>
      </c>
      <c r="BA16" s="28">
        <f t="shared" si="23"/>
        <v>127.54820936639118</v>
      </c>
      <c r="BB16" s="25">
        <f t="shared" si="24"/>
        <v>100</v>
      </c>
      <c r="BC16" s="37"/>
      <c r="BD16" s="37"/>
      <c r="BE16" s="29">
        <f t="shared" si="25"/>
        <v>0</v>
      </c>
      <c r="BF16" s="42">
        <v>122</v>
      </c>
      <c r="BG16" s="39">
        <v>147</v>
      </c>
      <c r="BH16" s="27">
        <f t="shared" si="26"/>
        <v>25</v>
      </c>
      <c r="BI16" s="42">
        <v>121</v>
      </c>
      <c r="BJ16" s="39">
        <v>146</v>
      </c>
      <c r="BK16" s="27">
        <f t="shared" si="27"/>
        <v>25</v>
      </c>
      <c r="BL16" s="40">
        <v>5.5</v>
      </c>
      <c r="BM16" s="40">
        <v>3</v>
      </c>
      <c r="BN16" s="28">
        <f t="shared" si="28"/>
        <v>-2.5</v>
      </c>
      <c r="BO16" s="43">
        <f t="shared" si="29"/>
        <v>6</v>
      </c>
      <c r="BP16" s="43">
        <f t="shared" si="30"/>
        <v>8.9</v>
      </c>
      <c r="BQ16" s="30">
        <f t="shared" si="31"/>
        <v>2.9000000000000004</v>
      </c>
      <c r="BR16" s="31">
        <f t="shared" si="32"/>
        <v>25</v>
      </c>
      <c r="BS16" s="32">
        <f t="shared" si="33"/>
        <v>45</v>
      </c>
      <c r="BT16" s="32">
        <v>7</v>
      </c>
      <c r="BU16" s="33">
        <v>10</v>
      </c>
      <c r="BV16" s="44">
        <v>73</v>
      </c>
      <c r="BW16" s="37">
        <v>86</v>
      </c>
      <c r="BX16" s="28">
        <f t="shared" si="34"/>
        <v>117.8</v>
      </c>
      <c r="BY16" s="25">
        <f t="shared" si="35"/>
        <v>13</v>
      </c>
      <c r="BZ16" s="45">
        <v>73</v>
      </c>
      <c r="CA16" s="37">
        <v>86</v>
      </c>
      <c r="CB16" s="28">
        <f t="shared" si="36"/>
        <v>117.8</v>
      </c>
      <c r="CC16" s="25">
        <f t="shared" si="37"/>
        <v>13</v>
      </c>
      <c r="CD16" s="45">
        <v>52</v>
      </c>
      <c r="CE16" s="37">
        <v>41</v>
      </c>
      <c r="CF16" s="26">
        <f t="shared" si="38"/>
        <v>78.8</v>
      </c>
      <c r="CG16" s="25">
        <f t="shared" si="39"/>
        <v>-11</v>
      </c>
      <c r="CH16" s="40">
        <f t="shared" si="40"/>
        <v>71.2</v>
      </c>
      <c r="CI16" s="40">
        <f t="shared" si="40"/>
        <v>47.7</v>
      </c>
      <c r="CJ16" s="28">
        <f t="shared" si="41"/>
        <v>-23.5</v>
      </c>
      <c r="CK16" s="39">
        <v>6</v>
      </c>
      <c r="CL16" s="39">
        <v>7</v>
      </c>
      <c r="CM16" s="27">
        <f t="shared" si="42"/>
        <v>1</v>
      </c>
      <c r="CN16" s="37">
        <v>388</v>
      </c>
      <c r="CO16" s="37">
        <v>451</v>
      </c>
      <c r="CP16" s="28">
        <f t="shared" si="43"/>
        <v>116.23711340206187</v>
      </c>
      <c r="CQ16" s="25">
        <f t="shared" si="44"/>
        <v>63</v>
      </c>
      <c r="CR16" s="37">
        <v>332</v>
      </c>
      <c r="CS16" s="37">
        <v>403</v>
      </c>
      <c r="CT16" s="28">
        <f t="shared" si="45"/>
        <v>121.3855421686747</v>
      </c>
      <c r="CU16" s="25">
        <f t="shared" si="46"/>
        <v>71</v>
      </c>
      <c r="CV16" s="46">
        <v>1223.0769230769231</v>
      </c>
      <c r="CW16" s="37">
        <v>1593.0693069306931</v>
      </c>
      <c r="CX16" s="25">
        <f t="shared" si="47"/>
        <v>369.99238385376998</v>
      </c>
      <c r="CY16" s="37">
        <v>21</v>
      </c>
      <c r="CZ16" s="37">
        <v>43</v>
      </c>
      <c r="DA16" s="28">
        <f t="shared" si="48"/>
        <v>204.76190476190476</v>
      </c>
      <c r="DB16" s="25">
        <f t="shared" si="49"/>
        <v>22</v>
      </c>
      <c r="DC16" s="47">
        <f t="shared" si="50"/>
        <v>18</v>
      </c>
      <c r="DD16" s="47">
        <f t="shared" si="50"/>
        <v>10</v>
      </c>
      <c r="DE16" s="27">
        <f t="shared" si="51"/>
        <v>-8</v>
      </c>
      <c r="DF16" s="67"/>
      <c r="DG16" s="35"/>
      <c r="DH16" s="35"/>
      <c r="DI16" s="1"/>
      <c r="DJ16" s="1"/>
    </row>
    <row r="17" spans="1:114" s="15" customFormat="1" ht="20.25" customHeight="1" x14ac:dyDescent="0.25">
      <c r="A17" s="36" t="s">
        <v>51</v>
      </c>
      <c r="B17" s="69">
        <v>774</v>
      </c>
      <c r="C17" s="38">
        <v>632</v>
      </c>
      <c r="D17" s="26">
        <f t="shared" si="0"/>
        <v>81.653746770025833</v>
      </c>
      <c r="E17" s="27">
        <f t="shared" si="1"/>
        <v>-142</v>
      </c>
      <c r="F17" s="37">
        <v>146</v>
      </c>
      <c r="G17" s="37">
        <v>219</v>
      </c>
      <c r="H17" s="26">
        <f t="shared" si="2"/>
        <v>150</v>
      </c>
      <c r="I17" s="25">
        <f t="shared" si="3"/>
        <v>73</v>
      </c>
      <c r="J17" s="70">
        <v>23</v>
      </c>
      <c r="K17" s="71">
        <v>50</v>
      </c>
      <c r="L17" s="26">
        <f t="shared" si="4"/>
        <v>217.39130434782606</v>
      </c>
      <c r="M17" s="25">
        <f t="shared" si="5"/>
        <v>27</v>
      </c>
      <c r="N17" s="37">
        <v>17</v>
      </c>
      <c r="O17" s="37">
        <v>17</v>
      </c>
      <c r="P17" s="28">
        <f t="shared" si="6"/>
        <v>100</v>
      </c>
      <c r="Q17" s="25">
        <f t="shared" si="7"/>
        <v>0</v>
      </c>
      <c r="R17" s="37">
        <v>3</v>
      </c>
      <c r="S17" s="37">
        <v>0</v>
      </c>
      <c r="T17" s="28">
        <v>0</v>
      </c>
      <c r="U17" s="27">
        <f t="shared" si="8"/>
        <v>-3</v>
      </c>
      <c r="V17" s="39">
        <v>2</v>
      </c>
      <c r="W17" s="37">
        <v>1</v>
      </c>
      <c r="X17" s="28">
        <f t="shared" si="9"/>
        <v>50</v>
      </c>
      <c r="Y17" s="27">
        <f t="shared" si="10"/>
        <v>-1</v>
      </c>
      <c r="Z17" s="40">
        <f t="shared" si="52"/>
        <v>2.2000000000000002</v>
      </c>
      <c r="AA17" s="40">
        <f t="shared" si="53"/>
        <v>2.7</v>
      </c>
      <c r="AB17" s="28">
        <f t="shared" si="13"/>
        <v>0.5</v>
      </c>
      <c r="AC17" s="37">
        <v>14</v>
      </c>
      <c r="AD17" s="39">
        <v>17</v>
      </c>
      <c r="AE17" s="28">
        <f t="shared" si="14"/>
        <v>121.42857142857142</v>
      </c>
      <c r="AF17" s="25">
        <f t="shared" si="15"/>
        <v>3</v>
      </c>
      <c r="AG17" s="41">
        <v>85.7</v>
      </c>
      <c r="AH17" s="40">
        <v>100</v>
      </c>
      <c r="AI17" s="28">
        <f t="shared" si="16"/>
        <v>14.299999999999997</v>
      </c>
      <c r="AJ17" s="27"/>
      <c r="AK17" s="27"/>
      <c r="AL17" s="28" t="e">
        <f t="shared" si="17"/>
        <v>#DIV/0!</v>
      </c>
      <c r="AM17" s="27">
        <f t="shared" si="18"/>
        <v>0</v>
      </c>
      <c r="AN17" s="39">
        <v>1</v>
      </c>
      <c r="AO17" s="39">
        <v>0</v>
      </c>
      <c r="AP17" s="28">
        <f t="shared" ref="AP17:AP28" si="54">AO17/AN17*100</f>
        <v>0</v>
      </c>
      <c r="AQ17" s="27">
        <f t="shared" si="19"/>
        <v>-1</v>
      </c>
      <c r="AR17" s="40">
        <v>0</v>
      </c>
      <c r="AS17" s="40"/>
      <c r="AT17" s="28">
        <f t="shared" si="20"/>
        <v>0</v>
      </c>
      <c r="AU17" s="37">
        <v>4</v>
      </c>
      <c r="AV17" s="37">
        <v>6</v>
      </c>
      <c r="AW17" s="26">
        <f t="shared" si="21"/>
        <v>150</v>
      </c>
      <c r="AX17" s="25">
        <f t="shared" si="22"/>
        <v>2</v>
      </c>
      <c r="AY17" s="37">
        <v>688</v>
      </c>
      <c r="AZ17" s="37">
        <v>552</v>
      </c>
      <c r="BA17" s="28">
        <f t="shared" si="23"/>
        <v>80.232558139534888</v>
      </c>
      <c r="BB17" s="25">
        <f t="shared" si="24"/>
        <v>-136</v>
      </c>
      <c r="BC17" s="37"/>
      <c r="BD17" s="37"/>
      <c r="BE17" s="29">
        <f t="shared" si="25"/>
        <v>0</v>
      </c>
      <c r="BF17" s="48">
        <v>168</v>
      </c>
      <c r="BG17" s="39">
        <v>107</v>
      </c>
      <c r="BH17" s="27">
        <f t="shared" si="26"/>
        <v>-61</v>
      </c>
      <c r="BI17" s="48">
        <v>162</v>
      </c>
      <c r="BJ17" s="39">
        <v>97</v>
      </c>
      <c r="BK17" s="27">
        <f t="shared" si="27"/>
        <v>-65</v>
      </c>
      <c r="BL17" s="40">
        <v>2.1</v>
      </c>
      <c r="BM17" s="40">
        <v>1.6</v>
      </c>
      <c r="BN17" s="28">
        <f t="shared" si="28"/>
        <v>-0.5</v>
      </c>
      <c r="BO17" s="43">
        <f t="shared" si="29"/>
        <v>2.7</v>
      </c>
      <c r="BP17" s="43">
        <f t="shared" si="30"/>
        <v>4</v>
      </c>
      <c r="BQ17" s="30">
        <f t="shared" si="31"/>
        <v>1.2999999999999998</v>
      </c>
      <c r="BR17" s="31">
        <f t="shared" si="32"/>
        <v>21</v>
      </c>
      <c r="BS17" s="32">
        <f t="shared" si="33"/>
        <v>25</v>
      </c>
      <c r="BT17" s="32">
        <v>17</v>
      </c>
      <c r="BU17" s="33">
        <v>17</v>
      </c>
      <c r="BV17" s="44">
        <v>80</v>
      </c>
      <c r="BW17" s="37">
        <v>88</v>
      </c>
      <c r="BX17" s="28">
        <f t="shared" si="34"/>
        <v>110</v>
      </c>
      <c r="BY17" s="25">
        <f t="shared" si="35"/>
        <v>8</v>
      </c>
      <c r="BZ17" s="45">
        <v>80</v>
      </c>
      <c r="CA17" s="37">
        <v>88</v>
      </c>
      <c r="CB17" s="28">
        <f t="shared" si="36"/>
        <v>110</v>
      </c>
      <c r="CC17" s="25">
        <f t="shared" si="37"/>
        <v>8</v>
      </c>
      <c r="CD17" s="45">
        <v>20</v>
      </c>
      <c r="CE17" s="37">
        <v>37</v>
      </c>
      <c r="CF17" s="26">
        <f t="shared" si="38"/>
        <v>185</v>
      </c>
      <c r="CG17" s="25">
        <f t="shared" si="39"/>
        <v>17</v>
      </c>
      <c r="CH17" s="40">
        <f t="shared" si="40"/>
        <v>25</v>
      </c>
      <c r="CI17" s="40">
        <f t="shared" si="40"/>
        <v>42</v>
      </c>
      <c r="CJ17" s="28">
        <f t="shared" si="41"/>
        <v>17</v>
      </c>
      <c r="CK17" s="39">
        <v>10</v>
      </c>
      <c r="CL17" s="39">
        <v>5</v>
      </c>
      <c r="CM17" s="27">
        <f t="shared" si="42"/>
        <v>-5</v>
      </c>
      <c r="CN17" s="37">
        <v>736</v>
      </c>
      <c r="CO17" s="37">
        <v>590</v>
      </c>
      <c r="CP17" s="28">
        <f t="shared" si="43"/>
        <v>80.16304347826086</v>
      </c>
      <c r="CQ17" s="25">
        <f t="shared" si="44"/>
        <v>-146</v>
      </c>
      <c r="CR17" s="37">
        <v>645</v>
      </c>
      <c r="CS17" s="37">
        <v>517</v>
      </c>
      <c r="CT17" s="28">
        <f t="shared" si="45"/>
        <v>80.155038759689916</v>
      </c>
      <c r="CU17" s="25">
        <f t="shared" si="46"/>
        <v>-128</v>
      </c>
      <c r="CV17" s="46">
        <v>1215.1219512195121</v>
      </c>
      <c r="CW17" s="37">
        <v>1818.5840707964601</v>
      </c>
      <c r="CX17" s="25">
        <f t="shared" si="47"/>
        <v>603.462119576948</v>
      </c>
      <c r="CY17" s="37">
        <v>49</v>
      </c>
      <c r="CZ17" s="37">
        <v>43</v>
      </c>
      <c r="DA17" s="28">
        <f t="shared" si="48"/>
        <v>87.755102040816325</v>
      </c>
      <c r="DB17" s="25">
        <f t="shared" si="49"/>
        <v>-6</v>
      </c>
      <c r="DC17" s="47">
        <f>ROUND(CN17/CY17,0)</f>
        <v>15</v>
      </c>
      <c r="DD17" s="47">
        <f t="shared" si="50"/>
        <v>14</v>
      </c>
      <c r="DE17" s="27">
        <f t="shared" si="51"/>
        <v>-1</v>
      </c>
      <c r="DF17" s="67"/>
      <c r="DG17" s="35"/>
      <c r="DH17" s="35"/>
      <c r="DI17" s="1"/>
      <c r="DJ17" s="1"/>
    </row>
    <row r="18" spans="1:114" s="15" customFormat="1" ht="20.25" customHeight="1" x14ac:dyDescent="0.25">
      <c r="A18" s="36" t="s">
        <v>52</v>
      </c>
      <c r="B18" s="69">
        <v>863</v>
      </c>
      <c r="C18" s="38">
        <v>807</v>
      </c>
      <c r="D18" s="26">
        <f t="shared" si="0"/>
        <v>93.51100811123986</v>
      </c>
      <c r="E18" s="27">
        <f t="shared" si="1"/>
        <v>-56</v>
      </c>
      <c r="F18" s="37">
        <v>140</v>
      </c>
      <c r="G18" s="37">
        <v>122</v>
      </c>
      <c r="H18" s="26">
        <f t="shared" si="2"/>
        <v>87.142857142857139</v>
      </c>
      <c r="I18" s="25">
        <f t="shared" si="3"/>
        <v>-18</v>
      </c>
      <c r="J18" s="70">
        <v>11</v>
      </c>
      <c r="K18" s="71">
        <v>84</v>
      </c>
      <c r="L18" s="26">
        <f t="shared" si="4"/>
        <v>763.63636363636363</v>
      </c>
      <c r="M18" s="25">
        <f t="shared" si="5"/>
        <v>73</v>
      </c>
      <c r="N18" s="37">
        <v>6</v>
      </c>
      <c r="O18" s="37">
        <v>6</v>
      </c>
      <c r="P18" s="28">
        <f t="shared" si="6"/>
        <v>100</v>
      </c>
      <c r="Q18" s="25">
        <f t="shared" si="7"/>
        <v>0</v>
      </c>
      <c r="R18" s="37">
        <v>0</v>
      </c>
      <c r="S18" s="37">
        <v>0</v>
      </c>
      <c r="T18" s="28">
        <v>0</v>
      </c>
      <c r="U18" s="27">
        <f t="shared" si="8"/>
        <v>0</v>
      </c>
      <c r="V18" s="39">
        <v>0</v>
      </c>
      <c r="W18" s="37">
        <v>0</v>
      </c>
      <c r="X18" s="28"/>
      <c r="Y18" s="27">
        <f t="shared" si="10"/>
        <v>0</v>
      </c>
      <c r="Z18" s="40">
        <f t="shared" si="52"/>
        <v>0.7</v>
      </c>
      <c r="AA18" s="40">
        <f t="shared" si="53"/>
        <v>1</v>
      </c>
      <c r="AB18" s="28">
        <f t="shared" si="13"/>
        <v>0.30000000000000004</v>
      </c>
      <c r="AC18" s="37">
        <v>9</v>
      </c>
      <c r="AD18" s="39">
        <v>33</v>
      </c>
      <c r="AE18" s="28">
        <f t="shared" si="14"/>
        <v>366.66666666666663</v>
      </c>
      <c r="AF18" s="25">
        <f t="shared" si="15"/>
        <v>24</v>
      </c>
      <c r="AG18" s="41">
        <v>0</v>
      </c>
      <c r="AH18" s="40">
        <v>50</v>
      </c>
      <c r="AI18" s="28">
        <f t="shared" si="16"/>
        <v>50</v>
      </c>
      <c r="AJ18" s="27"/>
      <c r="AK18" s="27"/>
      <c r="AL18" s="28" t="e">
        <f t="shared" si="17"/>
        <v>#DIV/0!</v>
      </c>
      <c r="AM18" s="27">
        <f t="shared" si="18"/>
        <v>0</v>
      </c>
      <c r="AN18" s="39">
        <v>1</v>
      </c>
      <c r="AO18" s="39">
        <v>0</v>
      </c>
      <c r="AP18" s="28">
        <f t="shared" si="54"/>
        <v>0</v>
      </c>
      <c r="AQ18" s="27">
        <f t="shared" si="19"/>
        <v>-1</v>
      </c>
      <c r="AR18" s="40"/>
      <c r="AS18" s="40"/>
      <c r="AT18" s="28">
        <f t="shared" si="20"/>
        <v>0</v>
      </c>
      <c r="AU18" s="37">
        <v>6</v>
      </c>
      <c r="AV18" s="37">
        <v>1</v>
      </c>
      <c r="AW18" s="26">
        <f t="shared" si="21"/>
        <v>16.666666666666664</v>
      </c>
      <c r="AX18" s="25">
        <f t="shared" si="22"/>
        <v>-5</v>
      </c>
      <c r="AY18" s="37">
        <v>764</v>
      </c>
      <c r="AZ18" s="37">
        <v>722</v>
      </c>
      <c r="BA18" s="28">
        <f t="shared" si="23"/>
        <v>94.502617801047123</v>
      </c>
      <c r="BB18" s="25">
        <f t="shared" si="24"/>
        <v>-42</v>
      </c>
      <c r="BC18" s="37"/>
      <c r="BD18" s="37"/>
      <c r="BE18" s="29">
        <f t="shared" si="25"/>
        <v>0</v>
      </c>
      <c r="BF18" s="42">
        <v>77</v>
      </c>
      <c r="BG18" s="39">
        <v>232</v>
      </c>
      <c r="BH18" s="27">
        <f t="shared" si="26"/>
        <v>155</v>
      </c>
      <c r="BI18" s="42">
        <v>77</v>
      </c>
      <c r="BJ18" s="39">
        <v>217</v>
      </c>
      <c r="BK18" s="27">
        <f t="shared" si="27"/>
        <v>140</v>
      </c>
      <c r="BL18" s="40">
        <v>2.8</v>
      </c>
      <c r="BM18" s="40">
        <v>4.5</v>
      </c>
      <c r="BN18" s="28">
        <f t="shared" si="28"/>
        <v>1.7000000000000002</v>
      </c>
      <c r="BO18" s="43">
        <f t="shared" si="29"/>
        <v>5.3</v>
      </c>
      <c r="BP18" s="43">
        <f t="shared" si="30"/>
        <v>8.6</v>
      </c>
      <c r="BQ18" s="30">
        <f t="shared" si="31"/>
        <v>3.3</v>
      </c>
      <c r="BR18" s="31">
        <f t="shared" si="32"/>
        <v>46</v>
      </c>
      <c r="BS18" s="32">
        <f t="shared" si="33"/>
        <v>69</v>
      </c>
      <c r="BT18" s="32">
        <v>6</v>
      </c>
      <c r="BU18" s="33">
        <v>8</v>
      </c>
      <c r="BV18" s="44">
        <v>46</v>
      </c>
      <c r="BW18" s="37">
        <v>128</v>
      </c>
      <c r="BX18" s="28">
        <f t="shared" si="34"/>
        <v>278.3</v>
      </c>
      <c r="BY18" s="25">
        <f t="shared" si="35"/>
        <v>82</v>
      </c>
      <c r="BZ18" s="45">
        <v>46</v>
      </c>
      <c r="CA18" s="37">
        <v>128</v>
      </c>
      <c r="CB18" s="28">
        <f t="shared" si="36"/>
        <v>278.3</v>
      </c>
      <c r="CC18" s="25">
        <f t="shared" si="37"/>
        <v>82</v>
      </c>
      <c r="CD18" s="45">
        <v>8</v>
      </c>
      <c r="CE18" s="37">
        <v>77</v>
      </c>
      <c r="CF18" s="26">
        <f t="shared" si="38"/>
        <v>962.5</v>
      </c>
      <c r="CG18" s="25">
        <f t="shared" si="39"/>
        <v>69</v>
      </c>
      <c r="CH18" s="40">
        <f t="shared" si="40"/>
        <v>17.399999999999999</v>
      </c>
      <c r="CI18" s="40">
        <f t="shared" si="40"/>
        <v>60.2</v>
      </c>
      <c r="CJ18" s="28">
        <f t="shared" si="41"/>
        <v>42.800000000000004</v>
      </c>
      <c r="CK18" s="39">
        <v>6</v>
      </c>
      <c r="CL18" s="39">
        <v>7</v>
      </c>
      <c r="CM18" s="27">
        <f t="shared" si="42"/>
        <v>1</v>
      </c>
      <c r="CN18" s="37">
        <v>811</v>
      </c>
      <c r="CO18" s="37">
        <v>730</v>
      </c>
      <c r="CP18" s="28">
        <f t="shared" si="43"/>
        <v>90.012330456226891</v>
      </c>
      <c r="CQ18" s="25">
        <f t="shared" si="44"/>
        <v>-81</v>
      </c>
      <c r="CR18" s="37">
        <v>702</v>
      </c>
      <c r="CS18" s="37">
        <v>652</v>
      </c>
      <c r="CT18" s="28">
        <f t="shared" si="45"/>
        <v>92.87749287749287</v>
      </c>
      <c r="CU18" s="25">
        <f t="shared" si="46"/>
        <v>-50</v>
      </c>
      <c r="CV18" s="46">
        <v>975.48161120840632</v>
      </c>
      <c r="CW18" s="37">
        <v>1405.7228915662652</v>
      </c>
      <c r="CX18" s="25">
        <f t="shared" si="47"/>
        <v>430.24128035785884</v>
      </c>
      <c r="CY18" s="37">
        <v>37</v>
      </c>
      <c r="CZ18" s="37">
        <v>51</v>
      </c>
      <c r="DA18" s="28">
        <f t="shared" si="48"/>
        <v>137.83783783783784</v>
      </c>
      <c r="DB18" s="25">
        <f t="shared" si="49"/>
        <v>14</v>
      </c>
      <c r="DC18" s="47">
        <f t="shared" si="50"/>
        <v>22</v>
      </c>
      <c r="DD18" s="47">
        <f t="shared" si="50"/>
        <v>14</v>
      </c>
      <c r="DE18" s="27">
        <f t="shared" si="51"/>
        <v>-8</v>
      </c>
      <c r="DF18" s="67"/>
      <c r="DG18" s="35"/>
      <c r="DH18" s="35"/>
      <c r="DI18" s="1"/>
      <c r="DJ18" s="1"/>
    </row>
    <row r="19" spans="1:114" s="15" customFormat="1" ht="20.25" customHeight="1" x14ac:dyDescent="0.25">
      <c r="A19" s="36" t="s">
        <v>53</v>
      </c>
      <c r="B19" s="69">
        <v>577</v>
      </c>
      <c r="C19" s="38">
        <v>601</v>
      </c>
      <c r="D19" s="26">
        <f t="shared" si="0"/>
        <v>104.15944540727904</v>
      </c>
      <c r="E19" s="27">
        <f t="shared" si="1"/>
        <v>24</v>
      </c>
      <c r="F19" s="37">
        <v>94</v>
      </c>
      <c r="G19" s="37">
        <v>97</v>
      </c>
      <c r="H19" s="26">
        <f t="shared" si="2"/>
        <v>103.19148936170212</v>
      </c>
      <c r="I19" s="25">
        <f t="shared" si="3"/>
        <v>3</v>
      </c>
      <c r="J19" s="70">
        <v>41</v>
      </c>
      <c r="K19" s="71">
        <v>66</v>
      </c>
      <c r="L19" s="26">
        <f t="shared" si="4"/>
        <v>160.97560975609758</v>
      </c>
      <c r="M19" s="25">
        <f t="shared" si="5"/>
        <v>25</v>
      </c>
      <c r="N19" s="37">
        <v>19</v>
      </c>
      <c r="O19" s="37">
        <v>15</v>
      </c>
      <c r="P19" s="28">
        <f t="shared" si="6"/>
        <v>78.94736842105263</v>
      </c>
      <c r="Q19" s="25">
        <f t="shared" si="7"/>
        <v>-4</v>
      </c>
      <c r="R19" s="37">
        <v>1</v>
      </c>
      <c r="S19" s="37">
        <v>0</v>
      </c>
      <c r="T19" s="28">
        <v>0</v>
      </c>
      <c r="U19" s="27">
        <f t="shared" si="8"/>
        <v>-1</v>
      </c>
      <c r="V19" s="39">
        <v>1</v>
      </c>
      <c r="W19" s="37">
        <v>1</v>
      </c>
      <c r="X19" s="28">
        <f t="shared" si="9"/>
        <v>100</v>
      </c>
      <c r="Y19" s="27">
        <f t="shared" si="10"/>
        <v>0</v>
      </c>
      <c r="Z19" s="40">
        <f t="shared" si="52"/>
        <v>3.3</v>
      </c>
      <c r="AA19" s="40">
        <f t="shared" si="53"/>
        <v>2.5</v>
      </c>
      <c r="AB19" s="28">
        <f t="shared" si="13"/>
        <v>-0.79999999999999982</v>
      </c>
      <c r="AC19" s="37">
        <v>11</v>
      </c>
      <c r="AD19" s="39">
        <v>8</v>
      </c>
      <c r="AE19" s="28">
        <f t="shared" si="14"/>
        <v>72.727272727272734</v>
      </c>
      <c r="AF19" s="25">
        <f t="shared" si="15"/>
        <v>-3</v>
      </c>
      <c r="AG19" s="41">
        <v>50</v>
      </c>
      <c r="AH19" s="40">
        <v>66.7</v>
      </c>
      <c r="AI19" s="28">
        <f t="shared" si="16"/>
        <v>16.700000000000003</v>
      </c>
      <c r="AJ19" s="27"/>
      <c r="AK19" s="27"/>
      <c r="AL19" s="28" t="e">
        <f t="shared" si="17"/>
        <v>#DIV/0!</v>
      </c>
      <c r="AM19" s="27">
        <f t="shared" si="18"/>
        <v>0</v>
      </c>
      <c r="AN19" s="39">
        <v>6</v>
      </c>
      <c r="AO19" s="39">
        <v>0</v>
      </c>
      <c r="AP19" s="28">
        <f t="shared" si="54"/>
        <v>0</v>
      </c>
      <c r="AQ19" s="27">
        <f t="shared" si="19"/>
        <v>-6</v>
      </c>
      <c r="AR19" s="40"/>
      <c r="AS19" s="40"/>
      <c r="AT19" s="28">
        <f t="shared" si="20"/>
        <v>0</v>
      </c>
      <c r="AU19" s="37">
        <v>4</v>
      </c>
      <c r="AV19" s="37">
        <v>2</v>
      </c>
      <c r="AW19" s="26">
        <f t="shared" si="21"/>
        <v>50</v>
      </c>
      <c r="AX19" s="25">
        <f t="shared" si="22"/>
        <v>-2</v>
      </c>
      <c r="AY19" s="37">
        <v>492</v>
      </c>
      <c r="AZ19" s="37">
        <v>547</v>
      </c>
      <c r="BA19" s="28">
        <f t="shared" si="23"/>
        <v>111.17886178861789</v>
      </c>
      <c r="BB19" s="25">
        <f t="shared" si="24"/>
        <v>55</v>
      </c>
      <c r="BC19" s="37"/>
      <c r="BD19" s="37"/>
      <c r="BE19" s="29">
        <f t="shared" si="25"/>
        <v>0</v>
      </c>
      <c r="BF19" s="42">
        <v>58</v>
      </c>
      <c r="BG19" s="39">
        <v>92</v>
      </c>
      <c r="BH19" s="27">
        <f t="shared" si="26"/>
        <v>34</v>
      </c>
      <c r="BI19" s="42">
        <v>57</v>
      </c>
      <c r="BJ19" s="39">
        <v>86</v>
      </c>
      <c r="BK19" s="27">
        <f t="shared" si="27"/>
        <v>29</v>
      </c>
      <c r="BL19" s="40">
        <v>14.6</v>
      </c>
      <c r="BM19" s="40">
        <v>3.3</v>
      </c>
      <c r="BN19" s="28">
        <f t="shared" si="28"/>
        <v>-11.3</v>
      </c>
      <c r="BO19" s="43">
        <f t="shared" si="29"/>
        <v>4.2</v>
      </c>
      <c r="BP19" s="43">
        <f t="shared" si="30"/>
        <v>5.7</v>
      </c>
      <c r="BQ19" s="30">
        <f t="shared" si="31"/>
        <v>1.5</v>
      </c>
      <c r="BR19" s="31">
        <f t="shared" si="32"/>
        <v>24</v>
      </c>
      <c r="BS19" s="32">
        <f t="shared" si="33"/>
        <v>34</v>
      </c>
      <c r="BT19" s="32">
        <v>19</v>
      </c>
      <c r="BU19" s="33">
        <v>15</v>
      </c>
      <c r="BV19" s="44">
        <v>67</v>
      </c>
      <c r="BW19" s="37">
        <v>81</v>
      </c>
      <c r="BX19" s="28">
        <f t="shared" si="34"/>
        <v>120.9</v>
      </c>
      <c r="BY19" s="25">
        <f t="shared" si="35"/>
        <v>14</v>
      </c>
      <c r="BZ19" s="45">
        <v>66</v>
      </c>
      <c r="CA19" s="37">
        <v>79</v>
      </c>
      <c r="CB19" s="28">
        <f t="shared" si="36"/>
        <v>119.7</v>
      </c>
      <c r="CC19" s="25">
        <f t="shared" si="37"/>
        <v>13</v>
      </c>
      <c r="CD19" s="45">
        <v>40</v>
      </c>
      <c r="CE19" s="37">
        <v>42</v>
      </c>
      <c r="CF19" s="26">
        <f t="shared" si="38"/>
        <v>105</v>
      </c>
      <c r="CG19" s="25">
        <f t="shared" si="39"/>
        <v>2</v>
      </c>
      <c r="CH19" s="40">
        <f t="shared" si="40"/>
        <v>60.6</v>
      </c>
      <c r="CI19" s="40">
        <f t="shared" si="40"/>
        <v>53.2</v>
      </c>
      <c r="CJ19" s="28">
        <f t="shared" si="41"/>
        <v>-7.3999999999999986</v>
      </c>
      <c r="CK19" s="39">
        <v>3</v>
      </c>
      <c r="CL19" s="39">
        <v>7</v>
      </c>
      <c r="CM19" s="27">
        <f t="shared" si="42"/>
        <v>4</v>
      </c>
      <c r="CN19" s="37">
        <v>534</v>
      </c>
      <c r="CO19" s="37">
        <v>552</v>
      </c>
      <c r="CP19" s="28">
        <f t="shared" si="43"/>
        <v>103.37078651685394</v>
      </c>
      <c r="CQ19" s="25">
        <f t="shared" si="44"/>
        <v>18</v>
      </c>
      <c r="CR19" s="37">
        <v>420</v>
      </c>
      <c r="CS19" s="37">
        <v>488</v>
      </c>
      <c r="CT19" s="28">
        <f t="shared" si="45"/>
        <v>116.1904761904762</v>
      </c>
      <c r="CU19" s="25">
        <f t="shared" si="46"/>
        <v>68</v>
      </c>
      <c r="CV19" s="46">
        <v>1410.0656455142232</v>
      </c>
      <c r="CW19" s="37">
        <v>1644.7963800904977</v>
      </c>
      <c r="CX19" s="25">
        <f t="shared" si="47"/>
        <v>234.73073457627447</v>
      </c>
      <c r="CY19" s="37">
        <v>24</v>
      </c>
      <c r="CZ19" s="37">
        <v>23</v>
      </c>
      <c r="DA19" s="28">
        <f t="shared" si="48"/>
        <v>95.833333333333343</v>
      </c>
      <c r="DB19" s="25">
        <f t="shared" si="49"/>
        <v>-1</v>
      </c>
      <c r="DC19" s="47">
        <f t="shared" si="50"/>
        <v>22</v>
      </c>
      <c r="DD19" s="47">
        <f t="shared" si="50"/>
        <v>24</v>
      </c>
      <c r="DE19" s="27">
        <f t="shared" si="51"/>
        <v>2</v>
      </c>
      <c r="DF19" s="67"/>
      <c r="DG19" s="35"/>
      <c r="DH19" s="35"/>
      <c r="DI19" s="1"/>
      <c r="DJ19" s="1"/>
    </row>
    <row r="20" spans="1:114" s="15" customFormat="1" ht="20.25" customHeight="1" x14ac:dyDescent="0.25">
      <c r="A20" s="36" t="s">
        <v>54</v>
      </c>
      <c r="B20" s="69">
        <v>1412</v>
      </c>
      <c r="C20" s="38">
        <v>1137</v>
      </c>
      <c r="D20" s="26">
        <f t="shared" si="0"/>
        <v>80.524079320113316</v>
      </c>
      <c r="E20" s="27">
        <f t="shared" si="1"/>
        <v>-275</v>
      </c>
      <c r="F20" s="37">
        <v>163</v>
      </c>
      <c r="G20" s="37">
        <v>200</v>
      </c>
      <c r="H20" s="26">
        <f t="shared" si="2"/>
        <v>122.69938650306749</v>
      </c>
      <c r="I20" s="25">
        <f t="shared" si="3"/>
        <v>37</v>
      </c>
      <c r="J20" s="70">
        <v>117</v>
      </c>
      <c r="K20" s="71">
        <v>126</v>
      </c>
      <c r="L20" s="26">
        <f t="shared" si="4"/>
        <v>107.69230769230769</v>
      </c>
      <c r="M20" s="25">
        <f t="shared" si="5"/>
        <v>9</v>
      </c>
      <c r="N20" s="37">
        <v>41</v>
      </c>
      <c r="O20" s="37">
        <v>17</v>
      </c>
      <c r="P20" s="28">
        <f t="shared" si="6"/>
        <v>41.463414634146339</v>
      </c>
      <c r="Q20" s="25">
        <f t="shared" si="7"/>
        <v>-24</v>
      </c>
      <c r="R20" s="37">
        <v>5</v>
      </c>
      <c r="S20" s="37">
        <v>0</v>
      </c>
      <c r="T20" s="28">
        <v>0</v>
      </c>
      <c r="U20" s="27">
        <f t="shared" si="8"/>
        <v>-5</v>
      </c>
      <c r="V20" s="39">
        <v>2</v>
      </c>
      <c r="W20" s="37">
        <v>3</v>
      </c>
      <c r="X20" s="28">
        <f t="shared" si="9"/>
        <v>150</v>
      </c>
      <c r="Y20" s="27">
        <f t="shared" si="10"/>
        <v>1</v>
      </c>
      <c r="Z20" s="40">
        <f t="shared" si="52"/>
        <v>3.1</v>
      </c>
      <c r="AA20" s="40">
        <f t="shared" si="53"/>
        <v>2</v>
      </c>
      <c r="AB20" s="28">
        <f t="shared" si="13"/>
        <v>-1.1000000000000001</v>
      </c>
      <c r="AC20" s="37">
        <v>52</v>
      </c>
      <c r="AD20" s="39">
        <v>7</v>
      </c>
      <c r="AE20" s="28">
        <f t="shared" si="14"/>
        <v>13.461538461538462</v>
      </c>
      <c r="AF20" s="25">
        <f t="shared" si="15"/>
        <v>-45</v>
      </c>
      <c r="AG20" s="41">
        <v>58.3</v>
      </c>
      <c r="AH20" s="40">
        <v>100</v>
      </c>
      <c r="AI20" s="28">
        <f t="shared" si="16"/>
        <v>41.7</v>
      </c>
      <c r="AJ20" s="27"/>
      <c r="AK20" s="27"/>
      <c r="AL20" s="28" t="e">
        <f t="shared" si="17"/>
        <v>#DIV/0!</v>
      </c>
      <c r="AM20" s="27">
        <f t="shared" si="18"/>
        <v>0</v>
      </c>
      <c r="AN20" s="39">
        <v>13</v>
      </c>
      <c r="AO20" s="39">
        <v>1</v>
      </c>
      <c r="AP20" s="28">
        <f t="shared" si="54"/>
        <v>7.6923076923076925</v>
      </c>
      <c r="AQ20" s="27">
        <f t="shared" si="19"/>
        <v>-12</v>
      </c>
      <c r="AR20" s="40">
        <v>35.714285714285715</v>
      </c>
      <c r="AS20" s="40">
        <v>100</v>
      </c>
      <c r="AT20" s="28">
        <f t="shared" si="20"/>
        <v>64.285714285714278</v>
      </c>
      <c r="AU20" s="37">
        <v>10</v>
      </c>
      <c r="AV20" s="37">
        <v>7</v>
      </c>
      <c r="AW20" s="26">
        <f t="shared" si="21"/>
        <v>70</v>
      </c>
      <c r="AX20" s="25">
        <f t="shared" si="22"/>
        <v>-3</v>
      </c>
      <c r="AY20" s="37">
        <v>1175</v>
      </c>
      <c r="AZ20" s="37">
        <v>996</v>
      </c>
      <c r="BA20" s="28">
        <f t="shared" si="23"/>
        <v>84.765957446808514</v>
      </c>
      <c r="BB20" s="25">
        <f t="shared" si="24"/>
        <v>-179</v>
      </c>
      <c r="BC20" s="37"/>
      <c r="BD20" s="37"/>
      <c r="BE20" s="29">
        <f t="shared" si="25"/>
        <v>0</v>
      </c>
      <c r="BF20" s="42">
        <v>152</v>
      </c>
      <c r="BG20" s="39">
        <v>191</v>
      </c>
      <c r="BH20" s="27">
        <f t="shared" si="26"/>
        <v>39</v>
      </c>
      <c r="BI20" s="42">
        <v>136</v>
      </c>
      <c r="BJ20" s="39">
        <v>186</v>
      </c>
      <c r="BK20" s="27">
        <f t="shared" si="27"/>
        <v>50</v>
      </c>
      <c r="BL20" s="40">
        <v>3.5</v>
      </c>
      <c r="BM20" s="40">
        <v>3</v>
      </c>
      <c r="BN20" s="28">
        <f t="shared" si="28"/>
        <v>-0.5</v>
      </c>
      <c r="BO20" s="43">
        <f t="shared" si="29"/>
        <v>5.5</v>
      </c>
      <c r="BP20" s="43">
        <f t="shared" si="30"/>
        <v>8.5</v>
      </c>
      <c r="BQ20" s="30">
        <f t="shared" si="31"/>
        <v>3</v>
      </c>
      <c r="BR20" s="31">
        <f t="shared" si="32"/>
        <v>78</v>
      </c>
      <c r="BS20" s="32">
        <f t="shared" si="33"/>
        <v>97</v>
      </c>
      <c r="BT20" s="32">
        <v>44</v>
      </c>
      <c r="BU20" s="33">
        <v>23</v>
      </c>
      <c r="BV20" s="44">
        <v>181</v>
      </c>
      <c r="BW20" s="37">
        <v>184</v>
      </c>
      <c r="BX20" s="28">
        <f t="shared" si="34"/>
        <v>101.7</v>
      </c>
      <c r="BY20" s="25">
        <f t="shared" si="35"/>
        <v>3</v>
      </c>
      <c r="BZ20" s="45">
        <v>181</v>
      </c>
      <c r="CA20" s="37">
        <v>184</v>
      </c>
      <c r="CB20" s="28">
        <f t="shared" si="36"/>
        <v>101.7</v>
      </c>
      <c r="CC20" s="25">
        <f t="shared" si="37"/>
        <v>3</v>
      </c>
      <c r="CD20" s="45">
        <v>108</v>
      </c>
      <c r="CE20" s="37">
        <v>120</v>
      </c>
      <c r="CF20" s="26">
        <f t="shared" si="38"/>
        <v>111.1</v>
      </c>
      <c r="CG20" s="25">
        <f t="shared" si="39"/>
        <v>12</v>
      </c>
      <c r="CH20" s="40">
        <f t="shared" si="40"/>
        <v>59.7</v>
      </c>
      <c r="CI20" s="40">
        <f t="shared" si="40"/>
        <v>65.2</v>
      </c>
      <c r="CJ20" s="28">
        <f t="shared" si="41"/>
        <v>5.5</v>
      </c>
      <c r="CK20" s="39">
        <v>7</v>
      </c>
      <c r="CL20" s="39">
        <v>4</v>
      </c>
      <c r="CM20" s="27">
        <f t="shared" si="42"/>
        <v>-3</v>
      </c>
      <c r="CN20" s="37">
        <v>1290</v>
      </c>
      <c r="CO20" s="37">
        <v>1017</v>
      </c>
      <c r="CP20" s="28">
        <f t="shared" si="43"/>
        <v>78.83720930232559</v>
      </c>
      <c r="CQ20" s="25">
        <f t="shared" si="44"/>
        <v>-273</v>
      </c>
      <c r="CR20" s="37">
        <v>1057</v>
      </c>
      <c r="CS20" s="37">
        <v>880</v>
      </c>
      <c r="CT20" s="28">
        <f t="shared" si="45"/>
        <v>83.254493850520333</v>
      </c>
      <c r="CU20" s="25">
        <f t="shared" si="46"/>
        <v>-177</v>
      </c>
      <c r="CV20" s="46">
        <v>1111.6161616161617</v>
      </c>
      <c r="CW20" s="37">
        <v>1423.8888888888889</v>
      </c>
      <c r="CX20" s="25">
        <f t="shared" si="47"/>
        <v>312.27272727272725</v>
      </c>
      <c r="CY20" s="37">
        <v>68</v>
      </c>
      <c r="CZ20" s="37">
        <v>60</v>
      </c>
      <c r="DA20" s="28">
        <f t="shared" si="48"/>
        <v>88.235294117647058</v>
      </c>
      <c r="DB20" s="25">
        <f t="shared" si="49"/>
        <v>-8</v>
      </c>
      <c r="DC20" s="47">
        <f t="shared" si="50"/>
        <v>19</v>
      </c>
      <c r="DD20" s="47">
        <f t="shared" si="50"/>
        <v>17</v>
      </c>
      <c r="DE20" s="27">
        <f t="shared" si="51"/>
        <v>-2</v>
      </c>
      <c r="DF20" s="67"/>
      <c r="DG20" s="35"/>
      <c r="DH20" s="35"/>
      <c r="DI20" s="1"/>
      <c r="DJ20" s="1"/>
    </row>
    <row r="21" spans="1:114" s="50" customFormat="1" ht="20.25" customHeight="1" x14ac:dyDescent="0.25">
      <c r="A21" s="49" t="s">
        <v>55</v>
      </c>
      <c r="B21" s="69">
        <v>486</v>
      </c>
      <c r="C21" s="38">
        <v>538</v>
      </c>
      <c r="D21" s="26">
        <f t="shared" si="0"/>
        <v>110.69958847736625</v>
      </c>
      <c r="E21" s="27">
        <f t="shared" si="1"/>
        <v>52</v>
      </c>
      <c r="F21" s="37">
        <v>108</v>
      </c>
      <c r="G21" s="37">
        <v>111</v>
      </c>
      <c r="H21" s="26">
        <f t="shared" si="2"/>
        <v>102.77777777777777</v>
      </c>
      <c r="I21" s="25">
        <f t="shared" si="3"/>
        <v>3</v>
      </c>
      <c r="J21" s="70">
        <v>27</v>
      </c>
      <c r="K21" s="71">
        <v>47</v>
      </c>
      <c r="L21" s="26">
        <f t="shared" si="4"/>
        <v>174.07407407407408</v>
      </c>
      <c r="M21" s="25">
        <f t="shared" si="5"/>
        <v>20</v>
      </c>
      <c r="N21" s="37">
        <v>12</v>
      </c>
      <c r="O21" s="37">
        <v>26</v>
      </c>
      <c r="P21" s="28">
        <f t="shared" si="6"/>
        <v>216.66666666666666</v>
      </c>
      <c r="Q21" s="25">
        <f t="shared" si="7"/>
        <v>14</v>
      </c>
      <c r="R21" s="37">
        <v>2</v>
      </c>
      <c r="S21" s="37">
        <v>0</v>
      </c>
      <c r="T21" s="28">
        <v>0</v>
      </c>
      <c r="U21" s="27">
        <f t="shared" si="8"/>
        <v>-2</v>
      </c>
      <c r="V21" s="39">
        <v>0</v>
      </c>
      <c r="W21" s="37">
        <v>1</v>
      </c>
      <c r="X21" s="28"/>
      <c r="Y21" s="27">
        <f t="shared" si="10"/>
        <v>1</v>
      </c>
      <c r="Z21" s="40">
        <f t="shared" si="52"/>
        <v>2.9</v>
      </c>
      <c r="AA21" s="40">
        <f t="shared" si="53"/>
        <v>5.2</v>
      </c>
      <c r="AB21" s="28">
        <f t="shared" si="13"/>
        <v>2.3000000000000003</v>
      </c>
      <c r="AC21" s="37">
        <v>18</v>
      </c>
      <c r="AD21" s="39">
        <v>8</v>
      </c>
      <c r="AE21" s="28">
        <f t="shared" si="14"/>
        <v>44.444444444444443</v>
      </c>
      <c r="AF21" s="25">
        <f t="shared" si="15"/>
        <v>-10</v>
      </c>
      <c r="AG21" s="41">
        <v>42.9</v>
      </c>
      <c r="AH21" s="40">
        <v>100</v>
      </c>
      <c r="AI21" s="28">
        <f t="shared" si="16"/>
        <v>57.1</v>
      </c>
      <c r="AJ21" s="27"/>
      <c r="AK21" s="27"/>
      <c r="AL21" s="28" t="e">
        <f t="shared" si="17"/>
        <v>#DIV/0!</v>
      </c>
      <c r="AM21" s="27" t="s">
        <v>38</v>
      </c>
      <c r="AN21" s="39">
        <v>13</v>
      </c>
      <c r="AO21" s="39">
        <v>0</v>
      </c>
      <c r="AP21" s="28">
        <f t="shared" si="54"/>
        <v>0</v>
      </c>
      <c r="AQ21" s="27">
        <f t="shared" si="19"/>
        <v>-13</v>
      </c>
      <c r="AR21" s="40">
        <v>33.333333333333329</v>
      </c>
      <c r="AS21" s="40"/>
      <c r="AT21" s="28">
        <f t="shared" si="20"/>
        <v>-33.333333333333329</v>
      </c>
      <c r="AU21" s="37">
        <v>2</v>
      </c>
      <c r="AV21" s="37">
        <v>6</v>
      </c>
      <c r="AW21" s="26">
        <f t="shared" si="21"/>
        <v>300</v>
      </c>
      <c r="AX21" s="25">
        <f t="shared" si="22"/>
        <v>4</v>
      </c>
      <c r="AY21" s="37">
        <v>451</v>
      </c>
      <c r="AZ21" s="37">
        <v>497</v>
      </c>
      <c r="BA21" s="28">
        <f t="shared" si="23"/>
        <v>110.19955654101996</v>
      </c>
      <c r="BB21" s="25">
        <f t="shared" si="24"/>
        <v>46</v>
      </c>
      <c r="BC21" s="37"/>
      <c r="BD21" s="37"/>
      <c r="BE21" s="29">
        <f t="shared" si="25"/>
        <v>0</v>
      </c>
      <c r="BF21" s="42">
        <v>136</v>
      </c>
      <c r="BG21" s="39">
        <v>93</v>
      </c>
      <c r="BH21" s="27">
        <f t="shared" si="26"/>
        <v>-43</v>
      </c>
      <c r="BI21" s="42">
        <v>117</v>
      </c>
      <c r="BJ21" s="39">
        <v>86</v>
      </c>
      <c r="BK21" s="27">
        <f t="shared" si="27"/>
        <v>-31</v>
      </c>
      <c r="BL21" s="40">
        <v>0.6</v>
      </c>
      <c r="BM21" s="40">
        <v>0.7</v>
      </c>
      <c r="BN21" s="28">
        <f t="shared" si="28"/>
        <v>9.9999999999999978E-2</v>
      </c>
      <c r="BO21" s="43">
        <f t="shared" si="29"/>
        <v>2.2999999999999998</v>
      </c>
      <c r="BP21" s="43">
        <f t="shared" si="30"/>
        <v>4.5999999999999996</v>
      </c>
      <c r="BQ21" s="30">
        <f t="shared" si="31"/>
        <v>2.2999999999999998</v>
      </c>
      <c r="BR21" s="31">
        <f t="shared" si="32"/>
        <v>11</v>
      </c>
      <c r="BS21" s="32">
        <f t="shared" si="33"/>
        <v>25</v>
      </c>
      <c r="BT21" s="32">
        <v>14</v>
      </c>
      <c r="BU21" s="33">
        <v>28</v>
      </c>
      <c r="BV21" s="44">
        <v>47</v>
      </c>
      <c r="BW21" s="37">
        <v>80</v>
      </c>
      <c r="BX21" s="28">
        <f t="shared" si="34"/>
        <v>170.2</v>
      </c>
      <c r="BY21" s="25">
        <f t="shared" si="35"/>
        <v>33</v>
      </c>
      <c r="BZ21" s="45">
        <v>47</v>
      </c>
      <c r="CA21" s="37">
        <v>79</v>
      </c>
      <c r="CB21" s="28">
        <f t="shared" si="36"/>
        <v>168.1</v>
      </c>
      <c r="CC21" s="25">
        <f t="shared" si="37"/>
        <v>32</v>
      </c>
      <c r="CD21" s="45">
        <v>23</v>
      </c>
      <c r="CE21" s="37">
        <v>29</v>
      </c>
      <c r="CF21" s="26">
        <f t="shared" si="38"/>
        <v>126.1</v>
      </c>
      <c r="CG21" s="25">
        <f t="shared" si="39"/>
        <v>6</v>
      </c>
      <c r="CH21" s="40">
        <f t="shared" si="40"/>
        <v>48.9</v>
      </c>
      <c r="CI21" s="40">
        <f t="shared" si="40"/>
        <v>36.700000000000003</v>
      </c>
      <c r="CJ21" s="28">
        <f t="shared" si="41"/>
        <v>-12.199999999999996</v>
      </c>
      <c r="CK21" s="39">
        <v>12</v>
      </c>
      <c r="CL21" s="39">
        <v>10</v>
      </c>
      <c r="CM21" s="27">
        <f t="shared" si="42"/>
        <v>-2</v>
      </c>
      <c r="CN21" s="37">
        <v>461</v>
      </c>
      <c r="CO21" s="37">
        <v>485</v>
      </c>
      <c r="CP21" s="28">
        <f t="shared" si="43"/>
        <v>105.20607375271149</v>
      </c>
      <c r="CQ21" s="25">
        <f t="shared" si="44"/>
        <v>24</v>
      </c>
      <c r="CR21" s="37">
        <v>424</v>
      </c>
      <c r="CS21" s="37">
        <v>449</v>
      </c>
      <c r="CT21" s="28">
        <f t="shared" si="45"/>
        <v>105.89622641509433</v>
      </c>
      <c r="CU21" s="25">
        <f t="shared" si="46"/>
        <v>25</v>
      </c>
      <c r="CV21" s="46">
        <v>1398.8764044943821</v>
      </c>
      <c r="CW21" s="37">
        <v>1856.221198156682</v>
      </c>
      <c r="CX21" s="25">
        <f t="shared" si="47"/>
        <v>457.34479366229994</v>
      </c>
      <c r="CY21" s="37">
        <v>24</v>
      </c>
      <c r="CZ21" s="37">
        <v>44</v>
      </c>
      <c r="DA21" s="28">
        <f t="shared" si="48"/>
        <v>183.33333333333331</v>
      </c>
      <c r="DB21" s="25">
        <f t="shared" si="49"/>
        <v>20</v>
      </c>
      <c r="DC21" s="47">
        <f t="shared" si="50"/>
        <v>19</v>
      </c>
      <c r="DD21" s="47">
        <f t="shared" si="50"/>
        <v>11</v>
      </c>
      <c r="DE21" s="27">
        <f t="shared" si="51"/>
        <v>-8</v>
      </c>
      <c r="DF21" s="67"/>
      <c r="DG21" s="35"/>
      <c r="DH21" s="35"/>
      <c r="DI21" s="1"/>
      <c r="DJ21" s="1"/>
    </row>
    <row r="22" spans="1:114" s="15" customFormat="1" ht="20.25" customHeight="1" x14ac:dyDescent="0.25">
      <c r="A22" s="36" t="s">
        <v>56</v>
      </c>
      <c r="B22" s="69">
        <v>289</v>
      </c>
      <c r="C22" s="38">
        <v>250</v>
      </c>
      <c r="D22" s="26">
        <f t="shared" si="0"/>
        <v>86.505190311418687</v>
      </c>
      <c r="E22" s="27">
        <f t="shared" si="1"/>
        <v>-39</v>
      </c>
      <c r="F22" s="37">
        <v>47</v>
      </c>
      <c r="G22" s="37">
        <v>40</v>
      </c>
      <c r="H22" s="26">
        <f t="shared" si="2"/>
        <v>85.106382978723403</v>
      </c>
      <c r="I22" s="25">
        <f t="shared" si="3"/>
        <v>-7</v>
      </c>
      <c r="J22" s="70">
        <v>27</v>
      </c>
      <c r="K22" s="71">
        <v>23</v>
      </c>
      <c r="L22" s="26">
        <f t="shared" si="4"/>
        <v>85.18518518518519</v>
      </c>
      <c r="M22" s="25">
        <f t="shared" si="5"/>
        <v>-4</v>
      </c>
      <c r="N22" s="37">
        <v>5</v>
      </c>
      <c r="O22" s="37">
        <v>4</v>
      </c>
      <c r="P22" s="28">
        <f t="shared" si="6"/>
        <v>80</v>
      </c>
      <c r="Q22" s="25">
        <f t="shared" si="7"/>
        <v>-1</v>
      </c>
      <c r="R22" s="37">
        <v>0</v>
      </c>
      <c r="S22" s="37">
        <v>0</v>
      </c>
      <c r="T22" s="28">
        <v>0</v>
      </c>
      <c r="U22" s="27">
        <f t="shared" si="8"/>
        <v>0</v>
      </c>
      <c r="V22" s="39">
        <v>4</v>
      </c>
      <c r="W22" s="37">
        <v>0</v>
      </c>
      <c r="X22" s="28">
        <f t="shared" si="9"/>
        <v>0</v>
      </c>
      <c r="Y22" s="27">
        <f t="shared" si="10"/>
        <v>-4</v>
      </c>
      <c r="Z22" s="40">
        <f t="shared" si="52"/>
        <v>2.8</v>
      </c>
      <c r="AA22" s="40">
        <f t="shared" si="53"/>
        <v>1.6</v>
      </c>
      <c r="AB22" s="28">
        <f t="shared" si="13"/>
        <v>-1.1999999999999997</v>
      </c>
      <c r="AC22" s="37">
        <v>1</v>
      </c>
      <c r="AD22" s="39">
        <v>1</v>
      </c>
      <c r="AE22" s="28">
        <f t="shared" si="14"/>
        <v>100</v>
      </c>
      <c r="AF22" s="25">
        <f t="shared" si="15"/>
        <v>0</v>
      </c>
      <c r="AG22" s="41">
        <v>0</v>
      </c>
      <c r="AH22" s="40">
        <v>0</v>
      </c>
      <c r="AI22" s="28">
        <f t="shared" si="16"/>
        <v>0</v>
      </c>
      <c r="AJ22" s="27"/>
      <c r="AK22" s="27"/>
      <c r="AL22" s="28" t="e">
        <f t="shared" si="17"/>
        <v>#DIV/0!</v>
      </c>
      <c r="AM22" s="27">
        <f t="shared" ref="AM22:AM29" si="55">AK22-AJ22</f>
        <v>0</v>
      </c>
      <c r="AN22" s="39">
        <v>0</v>
      </c>
      <c r="AO22" s="39">
        <v>0</v>
      </c>
      <c r="AP22" s="28"/>
      <c r="AQ22" s="27">
        <f t="shared" si="19"/>
        <v>0</v>
      </c>
      <c r="AR22" s="40"/>
      <c r="AS22" s="40"/>
      <c r="AT22" s="28">
        <f t="shared" si="20"/>
        <v>0</v>
      </c>
      <c r="AU22" s="37">
        <v>3</v>
      </c>
      <c r="AV22" s="37">
        <v>3</v>
      </c>
      <c r="AW22" s="26">
        <f t="shared" si="21"/>
        <v>100</v>
      </c>
      <c r="AX22" s="25">
        <f t="shared" si="22"/>
        <v>0</v>
      </c>
      <c r="AY22" s="37">
        <v>259</v>
      </c>
      <c r="AZ22" s="37">
        <v>236</v>
      </c>
      <c r="BA22" s="28">
        <f t="shared" si="23"/>
        <v>91.119691119691112</v>
      </c>
      <c r="BB22" s="25">
        <f t="shared" si="24"/>
        <v>-23</v>
      </c>
      <c r="BC22" s="37"/>
      <c r="BD22" s="37"/>
      <c r="BE22" s="29">
        <f t="shared" si="25"/>
        <v>0</v>
      </c>
      <c r="BF22" s="42">
        <v>90</v>
      </c>
      <c r="BG22" s="39">
        <v>53</v>
      </c>
      <c r="BH22" s="27">
        <f t="shared" si="26"/>
        <v>-37</v>
      </c>
      <c r="BI22" s="42">
        <v>90</v>
      </c>
      <c r="BJ22" s="39">
        <v>53</v>
      </c>
      <c r="BK22" s="27">
        <f t="shared" si="27"/>
        <v>-37</v>
      </c>
      <c r="BL22" s="40">
        <v>1</v>
      </c>
      <c r="BM22" s="40">
        <v>2.4</v>
      </c>
      <c r="BN22" s="28">
        <f t="shared" si="28"/>
        <v>1.4</v>
      </c>
      <c r="BO22" s="43">
        <f t="shared" si="29"/>
        <v>5.5</v>
      </c>
      <c r="BP22" s="43">
        <f t="shared" si="30"/>
        <v>5.6</v>
      </c>
      <c r="BQ22" s="30">
        <f t="shared" si="31"/>
        <v>9.9999999999999645E-2</v>
      </c>
      <c r="BR22" s="31">
        <f t="shared" si="32"/>
        <v>16</v>
      </c>
      <c r="BS22" s="32">
        <f t="shared" si="33"/>
        <v>14</v>
      </c>
      <c r="BT22" s="32">
        <v>8</v>
      </c>
      <c r="BU22" s="33">
        <v>4</v>
      </c>
      <c r="BV22" s="44">
        <v>46</v>
      </c>
      <c r="BW22" s="37">
        <v>40</v>
      </c>
      <c r="BX22" s="28">
        <f t="shared" si="34"/>
        <v>87</v>
      </c>
      <c r="BY22" s="25">
        <f t="shared" si="35"/>
        <v>-6</v>
      </c>
      <c r="BZ22" s="45">
        <v>45</v>
      </c>
      <c r="CA22" s="37">
        <v>40</v>
      </c>
      <c r="CB22" s="28">
        <f t="shared" si="36"/>
        <v>88.9</v>
      </c>
      <c r="CC22" s="25">
        <f t="shared" si="37"/>
        <v>-5</v>
      </c>
      <c r="CD22" s="45">
        <v>23</v>
      </c>
      <c r="CE22" s="37">
        <v>23</v>
      </c>
      <c r="CF22" s="26">
        <f t="shared" si="38"/>
        <v>100</v>
      </c>
      <c r="CG22" s="25">
        <f t="shared" si="39"/>
        <v>0</v>
      </c>
      <c r="CH22" s="40">
        <f t="shared" si="40"/>
        <v>51.1</v>
      </c>
      <c r="CI22" s="40">
        <f t="shared" si="40"/>
        <v>57.5</v>
      </c>
      <c r="CJ22" s="28">
        <f t="shared" si="41"/>
        <v>6.3999999999999986</v>
      </c>
      <c r="CK22" s="39">
        <v>3</v>
      </c>
      <c r="CL22" s="39">
        <v>7</v>
      </c>
      <c r="CM22" s="27">
        <f t="shared" si="42"/>
        <v>4</v>
      </c>
      <c r="CN22" s="37">
        <v>265</v>
      </c>
      <c r="CO22" s="37">
        <v>232</v>
      </c>
      <c r="CP22" s="28">
        <f t="shared" si="43"/>
        <v>87.547169811320757</v>
      </c>
      <c r="CQ22" s="25">
        <f t="shared" si="44"/>
        <v>-33</v>
      </c>
      <c r="CR22" s="37">
        <v>235</v>
      </c>
      <c r="CS22" s="37">
        <v>218</v>
      </c>
      <c r="CT22" s="28">
        <f t="shared" si="45"/>
        <v>92.765957446808514</v>
      </c>
      <c r="CU22" s="25">
        <f t="shared" si="46"/>
        <v>-17</v>
      </c>
      <c r="CV22" s="46">
        <v>1192.1397379912664</v>
      </c>
      <c r="CW22" s="37">
        <v>1671.5736040609138</v>
      </c>
      <c r="CX22" s="25">
        <f t="shared" si="47"/>
        <v>479.43386606964737</v>
      </c>
      <c r="CY22" s="37">
        <v>22</v>
      </c>
      <c r="CZ22" s="37">
        <v>17</v>
      </c>
      <c r="DA22" s="28">
        <f t="shared" si="48"/>
        <v>77.272727272727266</v>
      </c>
      <c r="DB22" s="25">
        <f t="shared" si="49"/>
        <v>-5</v>
      </c>
      <c r="DC22" s="47">
        <f t="shared" si="50"/>
        <v>12</v>
      </c>
      <c r="DD22" s="47">
        <f t="shared" si="50"/>
        <v>14</v>
      </c>
      <c r="DE22" s="27">
        <f t="shared" si="51"/>
        <v>2</v>
      </c>
      <c r="DF22" s="67"/>
      <c r="DG22" s="35"/>
      <c r="DH22" s="35"/>
      <c r="DI22" s="1"/>
      <c r="DJ22" s="1"/>
    </row>
    <row r="23" spans="1:114" s="15" customFormat="1" ht="20.25" customHeight="1" x14ac:dyDescent="0.25">
      <c r="A23" s="36" t="s">
        <v>57</v>
      </c>
      <c r="B23" s="69">
        <v>667</v>
      </c>
      <c r="C23" s="38">
        <v>757</v>
      </c>
      <c r="D23" s="26">
        <f t="shared" si="0"/>
        <v>113.49325337331335</v>
      </c>
      <c r="E23" s="27">
        <f t="shared" si="1"/>
        <v>90</v>
      </c>
      <c r="F23" s="37">
        <v>128</v>
      </c>
      <c r="G23" s="37">
        <v>141</v>
      </c>
      <c r="H23" s="26">
        <f t="shared" si="2"/>
        <v>110.15625</v>
      </c>
      <c r="I23" s="25">
        <f t="shared" si="3"/>
        <v>13</v>
      </c>
      <c r="J23" s="70">
        <v>25</v>
      </c>
      <c r="K23" s="71">
        <v>36</v>
      </c>
      <c r="L23" s="26">
        <f t="shared" si="4"/>
        <v>144</v>
      </c>
      <c r="M23" s="25">
        <f t="shared" si="5"/>
        <v>11</v>
      </c>
      <c r="N23" s="37">
        <v>3</v>
      </c>
      <c r="O23" s="37">
        <v>8</v>
      </c>
      <c r="P23" s="28">
        <f t="shared" si="6"/>
        <v>266.66666666666663</v>
      </c>
      <c r="Q23" s="25">
        <f t="shared" si="7"/>
        <v>5</v>
      </c>
      <c r="R23" s="37">
        <v>0</v>
      </c>
      <c r="S23" s="37">
        <v>0</v>
      </c>
      <c r="T23" s="28">
        <v>0</v>
      </c>
      <c r="U23" s="27">
        <f t="shared" si="8"/>
        <v>0</v>
      </c>
      <c r="V23" s="39">
        <v>2</v>
      </c>
      <c r="W23" s="37">
        <v>0</v>
      </c>
      <c r="X23" s="28">
        <f t="shared" si="9"/>
        <v>0</v>
      </c>
      <c r="Y23" s="27">
        <f t="shared" si="10"/>
        <v>-2</v>
      </c>
      <c r="Z23" s="40">
        <f t="shared" si="52"/>
        <v>0.4</v>
      </c>
      <c r="AA23" s="40">
        <f t="shared" si="53"/>
        <v>1.2</v>
      </c>
      <c r="AB23" s="28">
        <f t="shared" si="13"/>
        <v>0.79999999999999993</v>
      </c>
      <c r="AC23" s="37">
        <v>8</v>
      </c>
      <c r="AD23" s="39">
        <v>6</v>
      </c>
      <c r="AE23" s="28">
        <f t="shared" si="14"/>
        <v>75</v>
      </c>
      <c r="AF23" s="25">
        <f t="shared" si="15"/>
        <v>-2</v>
      </c>
      <c r="AG23" s="41">
        <v>100</v>
      </c>
      <c r="AH23" s="40">
        <v>100</v>
      </c>
      <c r="AI23" s="28">
        <f t="shared" si="16"/>
        <v>0</v>
      </c>
      <c r="AJ23" s="27"/>
      <c r="AK23" s="27"/>
      <c r="AL23" s="28" t="e">
        <f t="shared" si="17"/>
        <v>#DIV/0!</v>
      </c>
      <c r="AM23" s="27">
        <f t="shared" si="55"/>
        <v>0</v>
      </c>
      <c r="AN23" s="39">
        <v>0</v>
      </c>
      <c r="AO23" s="39">
        <v>0</v>
      </c>
      <c r="AP23" s="28"/>
      <c r="AQ23" s="27">
        <f t="shared" si="19"/>
        <v>0</v>
      </c>
      <c r="AR23" s="40"/>
      <c r="AS23" s="40"/>
      <c r="AT23" s="28">
        <f t="shared" si="20"/>
        <v>0</v>
      </c>
      <c r="AU23" s="37">
        <v>4</v>
      </c>
      <c r="AV23" s="37">
        <v>8</v>
      </c>
      <c r="AW23" s="26">
        <f t="shared" si="21"/>
        <v>200</v>
      </c>
      <c r="AX23" s="25">
        <f t="shared" si="22"/>
        <v>4</v>
      </c>
      <c r="AY23" s="37">
        <v>571</v>
      </c>
      <c r="AZ23" s="37">
        <v>682</v>
      </c>
      <c r="BA23" s="28">
        <f t="shared" si="23"/>
        <v>119.43957968476357</v>
      </c>
      <c r="BB23" s="25">
        <f t="shared" si="24"/>
        <v>111</v>
      </c>
      <c r="BC23" s="37"/>
      <c r="BD23" s="37"/>
      <c r="BE23" s="29">
        <f t="shared" si="25"/>
        <v>0</v>
      </c>
      <c r="BF23" s="48">
        <v>162</v>
      </c>
      <c r="BG23" s="39">
        <v>90</v>
      </c>
      <c r="BH23" s="27">
        <f t="shared" si="26"/>
        <v>-72</v>
      </c>
      <c r="BI23" s="48">
        <v>122</v>
      </c>
      <c r="BJ23" s="39">
        <v>83</v>
      </c>
      <c r="BK23" s="27">
        <f t="shared" si="27"/>
        <v>-39</v>
      </c>
      <c r="BL23" s="40">
        <v>1.5</v>
      </c>
      <c r="BM23" s="40">
        <v>3.2</v>
      </c>
      <c r="BN23" s="28">
        <f t="shared" si="28"/>
        <v>1.7000000000000002</v>
      </c>
      <c r="BO23" s="43">
        <f t="shared" si="29"/>
        <v>4.2</v>
      </c>
      <c r="BP23" s="43">
        <f t="shared" si="30"/>
        <v>3.6</v>
      </c>
      <c r="BQ23" s="30">
        <f t="shared" si="31"/>
        <v>-0.60000000000000009</v>
      </c>
      <c r="BR23" s="31">
        <f t="shared" si="32"/>
        <v>28</v>
      </c>
      <c r="BS23" s="32">
        <f t="shared" si="33"/>
        <v>27</v>
      </c>
      <c r="BT23" s="32">
        <v>3</v>
      </c>
      <c r="BU23" s="33">
        <v>9</v>
      </c>
      <c r="BV23" s="44">
        <v>70</v>
      </c>
      <c r="BW23" s="37">
        <v>98</v>
      </c>
      <c r="BX23" s="28">
        <f t="shared" si="34"/>
        <v>140</v>
      </c>
      <c r="BY23" s="25">
        <f t="shared" si="35"/>
        <v>28</v>
      </c>
      <c r="BZ23" s="45">
        <v>69</v>
      </c>
      <c r="CA23" s="37">
        <v>98</v>
      </c>
      <c r="CB23" s="28">
        <f t="shared" si="36"/>
        <v>142</v>
      </c>
      <c r="CC23" s="25">
        <f t="shared" si="37"/>
        <v>29</v>
      </c>
      <c r="CD23" s="45">
        <v>25</v>
      </c>
      <c r="CE23" s="37">
        <v>35</v>
      </c>
      <c r="CF23" s="26">
        <f t="shared" si="38"/>
        <v>140</v>
      </c>
      <c r="CG23" s="25">
        <f t="shared" si="39"/>
        <v>10</v>
      </c>
      <c r="CH23" s="40">
        <f t="shared" si="40"/>
        <v>36.200000000000003</v>
      </c>
      <c r="CI23" s="40">
        <f t="shared" si="40"/>
        <v>35.700000000000003</v>
      </c>
      <c r="CJ23" s="28">
        <f t="shared" si="41"/>
        <v>-0.5</v>
      </c>
      <c r="CK23" s="39">
        <v>6</v>
      </c>
      <c r="CL23" s="39">
        <v>9</v>
      </c>
      <c r="CM23" s="27">
        <f t="shared" si="42"/>
        <v>3</v>
      </c>
      <c r="CN23" s="37">
        <v>636</v>
      </c>
      <c r="CO23" s="37">
        <v>721</v>
      </c>
      <c r="CP23" s="28">
        <f t="shared" si="43"/>
        <v>113.36477987421382</v>
      </c>
      <c r="CQ23" s="25">
        <f t="shared" si="44"/>
        <v>85</v>
      </c>
      <c r="CR23" s="37">
        <v>531</v>
      </c>
      <c r="CS23" s="37">
        <v>637</v>
      </c>
      <c r="CT23" s="28">
        <f t="shared" si="45"/>
        <v>119.96233521657251</v>
      </c>
      <c r="CU23" s="25">
        <f t="shared" si="46"/>
        <v>106</v>
      </c>
      <c r="CV23" s="46">
        <v>1400</v>
      </c>
      <c r="CW23" s="37">
        <v>1873.7903225806451</v>
      </c>
      <c r="CX23" s="25">
        <f t="shared" si="47"/>
        <v>473.79032258064512</v>
      </c>
      <c r="CY23" s="37">
        <v>43</v>
      </c>
      <c r="CZ23" s="37">
        <v>55</v>
      </c>
      <c r="DA23" s="28">
        <f t="shared" si="48"/>
        <v>127.90697674418605</v>
      </c>
      <c r="DB23" s="25">
        <f t="shared" si="49"/>
        <v>12</v>
      </c>
      <c r="DC23" s="47">
        <f t="shared" si="50"/>
        <v>15</v>
      </c>
      <c r="DD23" s="47">
        <f t="shared" si="50"/>
        <v>13</v>
      </c>
      <c r="DE23" s="27">
        <f t="shared" si="51"/>
        <v>-2</v>
      </c>
      <c r="DF23" s="67"/>
      <c r="DG23" s="35"/>
      <c r="DH23" s="35"/>
      <c r="DI23" s="1"/>
      <c r="DJ23" s="1"/>
    </row>
    <row r="24" spans="1:114" s="15" customFormat="1" ht="20.25" customHeight="1" x14ac:dyDescent="0.25">
      <c r="A24" s="36" t="s">
        <v>58</v>
      </c>
      <c r="B24" s="69">
        <v>334</v>
      </c>
      <c r="C24" s="38">
        <v>318</v>
      </c>
      <c r="D24" s="26">
        <f t="shared" si="0"/>
        <v>95.209580838323348</v>
      </c>
      <c r="E24" s="27">
        <f t="shared" si="1"/>
        <v>-16</v>
      </c>
      <c r="F24" s="37">
        <v>48</v>
      </c>
      <c r="G24" s="37">
        <v>39</v>
      </c>
      <c r="H24" s="26">
        <f t="shared" si="2"/>
        <v>81.25</v>
      </c>
      <c r="I24" s="25">
        <f t="shared" si="3"/>
        <v>-9</v>
      </c>
      <c r="J24" s="70">
        <v>24</v>
      </c>
      <c r="K24" s="71">
        <v>31</v>
      </c>
      <c r="L24" s="26">
        <f t="shared" si="4"/>
        <v>129.16666666666669</v>
      </c>
      <c r="M24" s="25">
        <f t="shared" si="5"/>
        <v>7</v>
      </c>
      <c r="N24" s="37">
        <v>17</v>
      </c>
      <c r="O24" s="37">
        <v>16</v>
      </c>
      <c r="P24" s="28">
        <f t="shared" si="6"/>
        <v>94.117647058823522</v>
      </c>
      <c r="Q24" s="25">
        <f t="shared" si="7"/>
        <v>-1</v>
      </c>
      <c r="R24" s="37">
        <v>0</v>
      </c>
      <c r="S24" s="37">
        <v>0</v>
      </c>
      <c r="T24" s="28">
        <v>0</v>
      </c>
      <c r="U24" s="27">
        <f t="shared" si="8"/>
        <v>0</v>
      </c>
      <c r="V24" s="39">
        <v>0</v>
      </c>
      <c r="W24" s="37">
        <v>0</v>
      </c>
      <c r="X24" s="28"/>
      <c r="Y24" s="27">
        <f t="shared" si="10"/>
        <v>0</v>
      </c>
      <c r="Z24" s="40">
        <f t="shared" si="52"/>
        <v>5.4</v>
      </c>
      <c r="AA24" s="40">
        <f t="shared" si="53"/>
        <v>5.3</v>
      </c>
      <c r="AB24" s="28">
        <f t="shared" si="13"/>
        <v>-0.10000000000000053</v>
      </c>
      <c r="AC24" s="37">
        <v>2</v>
      </c>
      <c r="AD24" s="39">
        <v>5</v>
      </c>
      <c r="AE24" s="28">
        <f t="shared" si="14"/>
        <v>250</v>
      </c>
      <c r="AF24" s="25">
        <f t="shared" si="15"/>
        <v>3</v>
      </c>
      <c r="AG24" s="41">
        <v>100</v>
      </c>
      <c r="AH24" s="40">
        <v>100</v>
      </c>
      <c r="AI24" s="28">
        <f t="shared" si="16"/>
        <v>0</v>
      </c>
      <c r="AJ24" s="27"/>
      <c r="AK24" s="27"/>
      <c r="AL24" s="28" t="e">
        <f t="shared" si="17"/>
        <v>#DIV/0!</v>
      </c>
      <c r="AM24" s="27">
        <f t="shared" si="55"/>
        <v>0</v>
      </c>
      <c r="AN24" s="39">
        <v>0</v>
      </c>
      <c r="AO24" s="39">
        <v>0</v>
      </c>
      <c r="AP24" s="28"/>
      <c r="AQ24" s="27">
        <f t="shared" si="19"/>
        <v>0</v>
      </c>
      <c r="AR24" s="40"/>
      <c r="AS24" s="40"/>
      <c r="AT24" s="28">
        <f t="shared" si="20"/>
        <v>0</v>
      </c>
      <c r="AU24" s="37">
        <v>0</v>
      </c>
      <c r="AV24" s="37">
        <v>0</v>
      </c>
      <c r="AW24" s="26"/>
      <c r="AX24" s="25">
        <f t="shared" si="22"/>
        <v>0</v>
      </c>
      <c r="AY24" s="37">
        <v>288</v>
      </c>
      <c r="AZ24" s="37">
        <v>266</v>
      </c>
      <c r="BA24" s="28">
        <f t="shared" si="23"/>
        <v>92.361111111111114</v>
      </c>
      <c r="BB24" s="25">
        <f t="shared" si="24"/>
        <v>-22</v>
      </c>
      <c r="BC24" s="37"/>
      <c r="BD24" s="37"/>
      <c r="BE24" s="29">
        <f t="shared" si="25"/>
        <v>0</v>
      </c>
      <c r="BF24" s="42">
        <v>223</v>
      </c>
      <c r="BG24" s="39">
        <v>186</v>
      </c>
      <c r="BH24" s="27">
        <f t="shared" si="26"/>
        <v>-37</v>
      </c>
      <c r="BI24" s="42">
        <v>218</v>
      </c>
      <c r="BJ24" s="39">
        <v>177</v>
      </c>
      <c r="BK24" s="27">
        <f t="shared" si="27"/>
        <v>-41</v>
      </c>
      <c r="BL24" s="40">
        <v>3.6</v>
      </c>
      <c r="BM24" s="40">
        <v>7.2</v>
      </c>
      <c r="BN24" s="28">
        <f t="shared" si="28"/>
        <v>3.6</v>
      </c>
      <c r="BO24" s="43">
        <f t="shared" si="29"/>
        <v>1.5</v>
      </c>
      <c r="BP24" s="43">
        <f t="shared" si="30"/>
        <v>4.0999999999999996</v>
      </c>
      <c r="BQ24" s="30">
        <f t="shared" si="31"/>
        <v>2.5999999999999996</v>
      </c>
      <c r="BR24" s="31">
        <f t="shared" si="32"/>
        <v>5</v>
      </c>
      <c r="BS24" s="32">
        <f t="shared" si="33"/>
        <v>13</v>
      </c>
      <c r="BT24" s="32">
        <v>18</v>
      </c>
      <c r="BU24" s="33">
        <v>17</v>
      </c>
      <c r="BV24" s="44">
        <v>23</v>
      </c>
      <c r="BW24" s="37">
        <v>46</v>
      </c>
      <c r="BX24" s="28">
        <f t="shared" si="34"/>
        <v>200</v>
      </c>
      <c r="BY24" s="25">
        <f t="shared" si="35"/>
        <v>23</v>
      </c>
      <c r="BZ24" s="45">
        <v>23</v>
      </c>
      <c r="CA24" s="37">
        <v>42</v>
      </c>
      <c r="CB24" s="28">
        <f t="shared" si="36"/>
        <v>182.6</v>
      </c>
      <c r="CC24" s="25">
        <f t="shared" si="37"/>
        <v>19</v>
      </c>
      <c r="CD24" s="45">
        <v>20</v>
      </c>
      <c r="CE24" s="37">
        <v>30</v>
      </c>
      <c r="CF24" s="26">
        <f t="shared" si="38"/>
        <v>150</v>
      </c>
      <c r="CG24" s="25">
        <f t="shared" si="39"/>
        <v>10</v>
      </c>
      <c r="CH24" s="40">
        <f t="shared" si="40"/>
        <v>87</v>
      </c>
      <c r="CI24" s="40">
        <f t="shared" si="40"/>
        <v>71.400000000000006</v>
      </c>
      <c r="CJ24" s="28">
        <f t="shared" si="41"/>
        <v>-15.599999999999994</v>
      </c>
      <c r="CK24" s="39">
        <v>8</v>
      </c>
      <c r="CL24" s="39">
        <v>13</v>
      </c>
      <c r="CM24" s="27">
        <f t="shared" si="42"/>
        <v>5</v>
      </c>
      <c r="CN24" s="37">
        <v>311</v>
      </c>
      <c r="CO24" s="37">
        <v>288</v>
      </c>
      <c r="CP24" s="28">
        <f t="shared" si="43"/>
        <v>92.60450160771704</v>
      </c>
      <c r="CQ24" s="25">
        <f t="shared" si="44"/>
        <v>-23</v>
      </c>
      <c r="CR24" s="37">
        <v>256</v>
      </c>
      <c r="CS24" s="37">
        <v>234</v>
      </c>
      <c r="CT24" s="28">
        <f t="shared" si="45"/>
        <v>91.40625</v>
      </c>
      <c r="CU24" s="25">
        <f t="shared" si="46"/>
        <v>-22</v>
      </c>
      <c r="CV24" s="46">
        <v>1149.1124260355029</v>
      </c>
      <c r="CW24" s="37">
        <v>1538.7096774193549</v>
      </c>
      <c r="CX24" s="25">
        <f t="shared" si="47"/>
        <v>389.59725138385193</v>
      </c>
      <c r="CY24" s="37">
        <v>2</v>
      </c>
      <c r="CZ24" s="37">
        <v>11</v>
      </c>
      <c r="DA24" s="28">
        <f t="shared" si="48"/>
        <v>550</v>
      </c>
      <c r="DB24" s="25">
        <f t="shared" si="49"/>
        <v>9</v>
      </c>
      <c r="DC24" s="47">
        <f t="shared" si="50"/>
        <v>156</v>
      </c>
      <c r="DD24" s="47">
        <f t="shared" si="50"/>
        <v>26</v>
      </c>
      <c r="DE24" s="27">
        <f t="shared" si="51"/>
        <v>-130</v>
      </c>
      <c r="DF24" s="67"/>
      <c r="DG24" s="35"/>
      <c r="DH24" s="35"/>
      <c r="DI24" s="1"/>
      <c r="DJ24" s="1"/>
    </row>
    <row r="25" spans="1:114" s="15" customFormat="1" ht="19.5" customHeight="1" x14ac:dyDescent="0.25">
      <c r="A25" s="36" t="s">
        <v>59</v>
      </c>
      <c r="B25" s="69">
        <v>817</v>
      </c>
      <c r="C25" s="38">
        <v>904</v>
      </c>
      <c r="D25" s="26">
        <f t="shared" si="0"/>
        <v>110.64871481028152</v>
      </c>
      <c r="E25" s="27">
        <f t="shared" si="1"/>
        <v>87</v>
      </c>
      <c r="F25" s="37">
        <v>107</v>
      </c>
      <c r="G25" s="37">
        <v>144</v>
      </c>
      <c r="H25" s="26">
        <f t="shared" si="2"/>
        <v>134.57943925233644</v>
      </c>
      <c r="I25" s="25">
        <f t="shared" si="3"/>
        <v>37</v>
      </c>
      <c r="J25" s="70">
        <v>26</v>
      </c>
      <c r="K25" s="71">
        <v>37</v>
      </c>
      <c r="L25" s="26">
        <f t="shared" si="4"/>
        <v>142.30769230769232</v>
      </c>
      <c r="M25" s="25">
        <f t="shared" si="5"/>
        <v>11</v>
      </c>
      <c r="N25" s="37">
        <v>6</v>
      </c>
      <c r="O25" s="37">
        <v>8</v>
      </c>
      <c r="P25" s="28">
        <f t="shared" si="6"/>
        <v>133.33333333333331</v>
      </c>
      <c r="Q25" s="25">
        <f t="shared" si="7"/>
        <v>2</v>
      </c>
      <c r="R25" s="37">
        <v>1</v>
      </c>
      <c r="S25" s="37">
        <v>0</v>
      </c>
      <c r="T25" s="28">
        <v>0</v>
      </c>
      <c r="U25" s="27">
        <f t="shared" si="8"/>
        <v>-1</v>
      </c>
      <c r="V25" s="39">
        <v>0</v>
      </c>
      <c r="W25" s="37">
        <v>2</v>
      </c>
      <c r="X25" s="28"/>
      <c r="Y25" s="27">
        <f t="shared" si="10"/>
        <v>2</v>
      </c>
      <c r="Z25" s="40">
        <f t="shared" si="52"/>
        <v>0.9</v>
      </c>
      <c r="AA25" s="40">
        <f t="shared" si="53"/>
        <v>1</v>
      </c>
      <c r="AB25" s="28">
        <f t="shared" si="13"/>
        <v>9.9999999999999978E-2</v>
      </c>
      <c r="AC25" s="37">
        <v>2</v>
      </c>
      <c r="AD25" s="39">
        <v>4</v>
      </c>
      <c r="AE25" s="28">
        <f t="shared" si="14"/>
        <v>200</v>
      </c>
      <c r="AF25" s="25">
        <f t="shared" si="15"/>
        <v>2</v>
      </c>
      <c r="AG25" s="41">
        <v>100</v>
      </c>
      <c r="AH25" s="40">
        <v>100</v>
      </c>
      <c r="AI25" s="28">
        <f t="shared" si="16"/>
        <v>0</v>
      </c>
      <c r="AJ25" s="27"/>
      <c r="AK25" s="27"/>
      <c r="AL25" s="28" t="e">
        <f t="shared" si="17"/>
        <v>#DIV/0!</v>
      </c>
      <c r="AM25" s="27">
        <f t="shared" si="55"/>
        <v>0</v>
      </c>
      <c r="AN25" s="39">
        <v>0</v>
      </c>
      <c r="AO25" s="39">
        <v>0</v>
      </c>
      <c r="AP25" s="28"/>
      <c r="AQ25" s="27">
        <f t="shared" si="19"/>
        <v>0</v>
      </c>
      <c r="AR25" s="40"/>
      <c r="AS25" s="40"/>
      <c r="AT25" s="28">
        <f t="shared" si="20"/>
        <v>0</v>
      </c>
      <c r="AU25" s="37">
        <v>0</v>
      </c>
      <c r="AV25" s="37">
        <v>3</v>
      </c>
      <c r="AW25" s="26"/>
      <c r="AX25" s="25">
        <f t="shared" si="22"/>
        <v>3</v>
      </c>
      <c r="AY25" s="37">
        <v>736</v>
      </c>
      <c r="AZ25" s="37">
        <v>849</v>
      </c>
      <c r="BA25" s="28">
        <f t="shared" si="23"/>
        <v>115.3532608695652</v>
      </c>
      <c r="BB25" s="25">
        <f t="shared" si="24"/>
        <v>113</v>
      </c>
      <c r="BC25" s="37"/>
      <c r="BD25" s="37"/>
      <c r="BE25" s="29">
        <f t="shared" si="25"/>
        <v>0</v>
      </c>
      <c r="BF25" s="42">
        <v>155</v>
      </c>
      <c r="BG25" s="39">
        <v>168</v>
      </c>
      <c r="BH25" s="27">
        <f t="shared" si="26"/>
        <v>13</v>
      </c>
      <c r="BI25" s="42">
        <v>149</v>
      </c>
      <c r="BJ25" s="39">
        <v>164</v>
      </c>
      <c r="BK25" s="27">
        <f t="shared" si="27"/>
        <v>15</v>
      </c>
      <c r="BL25" s="40">
        <v>3.1</v>
      </c>
      <c r="BM25" s="40">
        <v>3.1</v>
      </c>
      <c r="BN25" s="28">
        <f t="shared" si="28"/>
        <v>0</v>
      </c>
      <c r="BO25" s="43">
        <f t="shared" si="29"/>
        <v>4.9000000000000004</v>
      </c>
      <c r="BP25" s="43">
        <f t="shared" si="30"/>
        <v>3.9</v>
      </c>
      <c r="BQ25" s="30">
        <f t="shared" si="31"/>
        <v>-1.0000000000000004</v>
      </c>
      <c r="BR25" s="31">
        <f t="shared" si="32"/>
        <v>40</v>
      </c>
      <c r="BS25" s="32">
        <f t="shared" si="33"/>
        <v>35</v>
      </c>
      <c r="BT25" s="32">
        <v>7</v>
      </c>
      <c r="BU25" s="33">
        <v>9</v>
      </c>
      <c r="BV25" s="44">
        <v>75</v>
      </c>
      <c r="BW25" s="37">
        <v>82</v>
      </c>
      <c r="BX25" s="28">
        <f t="shared" si="34"/>
        <v>109.3</v>
      </c>
      <c r="BY25" s="25">
        <f t="shared" si="35"/>
        <v>7</v>
      </c>
      <c r="BZ25" s="45">
        <v>74</v>
      </c>
      <c r="CA25" s="37">
        <v>81</v>
      </c>
      <c r="CB25" s="28">
        <f t="shared" si="36"/>
        <v>109.5</v>
      </c>
      <c r="CC25" s="25">
        <f t="shared" si="37"/>
        <v>7</v>
      </c>
      <c r="CD25" s="45">
        <v>22</v>
      </c>
      <c r="CE25" s="37">
        <v>35</v>
      </c>
      <c r="CF25" s="26">
        <f t="shared" si="38"/>
        <v>159.1</v>
      </c>
      <c r="CG25" s="25">
        <f t="shared" si="39"/>
        <v>13</v>
      </c>
      <c r="CH25" s="40">
        <f t="shared" si="40"/>
        <v>29.7</v>
      </c>
      <c r="CI25" s="40">
        <f t="shared" si="40"/>
        <v>43.2</v>
      </c>
      <c r="CJ25" s="28">
        <f t="shared" si="41"/>
        <v>13.500000000000004</v>
      </c>
      <c r="CK25" s="39">
        <v>8</v>
      </c>
      <c r="CL25" s="39">
        <v>16</v>
      </c>
      <c r="CM25" s="27">
        <f t="shared" si="42"/>
        <v>8</v>
      </c>
      <c r="CN25" s="37">
        <v>770</v>
      </c>
      <c r="CO25" s="37">
        <v>860</v>
      </c>
      <c r="CP25" s="28">
        <f t="shared" si="43"/>
        <v>111.68831168831169</v>
      </c>
      <c r="CQ25" s="25">
        <f t="shared" si="44"/>
        <v>90</v>
      </c>
      <c r="CR25" s="37">
        <v>690</v>
      </c>
      <c r="CS25" s="37">
        <v>809</v>
      </c>
      <c r="CT25" s="28">
        <f t="shared" si="45"/>
        <v>117.2463768115942</v>
      </c>
      <c r="CU25" s="25">
        <f t="shared" si="46"/>
        <v>119</v>
      </c>
      <c r="CV25" s="46">
        <v>1392.1135646687696</v>
      </c>
      <c r="CW25" s="37">
        <v>1772.5714285714287</v>
      </c>
      <c r="CX25" s="25">
        <f t="shared" si="47"/>
        <v>380.45786390265903</v>
      </c>
      <c r="CY25" s="37">
        <v>52</v>
      </c>
      <c r="CZ25" s="37">
        <v>46</v>
      </c>
      <c r="DA25" s="28">
        <f t="shared" si="48"/>
        <v>88.461538461538453</v>
      </c>
      <c r="DB25" s="25">
        <f t="shared" si="49"/>
        <v>-6</v>
      </c>
      <c r="DC25" s="47">
        <f t="shared" si="50"/>
        <v>15</v>
      </c>
      <c r="DD25" s="47">
        <f t="shared" si="50"/>
        <v>19</v>
      </c>
      <c r="DE25" s="27">
        <f t="shared" si="51"/>
        <v>4</v>
      </c>
      <c r="DF25" s="67"/>
      <c r="DG25" s="35"/>
      <c r="DH25" s="35"/>
      <c r="DI25" s="1"/>
      <c r="DJ25" s="1"/>
    </row>
    <row r="26" spans="1:114" s="15" customFormat="1" ht="20.25" hidden="1" customHeight="1" x14ac:dyDescent="0.25">
      <c r="A26" s="36"/>
      <c r="B26" s="69"/>
      <c r="C26" s="38"/>
      <c r="D26" s="26"/>
      <c r="E26" s="27"/>
      <c r="F26" s="37"/>
      <c r="G26" s="37"/>
      <c r="H26" s="26"/>
      <c r="I26" s="25"/>
      <c r="J26" s="70"/>
      <c r="K26" s="71"/>
      <c r="L26" s="26"/>
      <c r="M26" s="25"/>
      <c r="N26" s="37"/>
      <c r="O26" s="37"/>
      <c r="P26" s="28"/>
      <c r="Q26" s="25"/>
      <c r="R26" s="37"/>
      <c r="S26" s="37"/>
      <c r="T26" s="28"/>
      <c r="U26" s="27"/>
      <c r="V26" s="39"/>
      <c r="W26" s="37"/>
      <c r="X26" s="28"/>
      <c r="Y26" s="27"/>
      <c r="Z26" s="40"/>
      <c r="AA26" s="40"/>
      <c r="AB26" s="28"/>
      <c r="AC26" s="37"/>
      <c r="AD26" s="39"/>
      <c r="AE26" s="28"/>
      <c r="AF26" s="25"/>
      <c r="AG26" s="41"/>
      <c r="AH26" s="40"/>
      <c r="AI26" s="28"/>
      <c r="AJ26" s="27"/>
      <c r="AK26" s="27"/>
      <c r="AL26" s="28"/>
      <c r="AM26" s="27"/>
      <c r="AN26" s="39"/>
      <c r="AO26" s="39"/>
      <c r="AP26" s="28"/>
      <c r="AQ26" s="27"/>
      <c r="AR26" s="40"/>
      <c r="AS26" s="40"/>
      <c r="AT26" s="28"/>
      <c r="AU26" s="37"/>
      <c r="AV26" s="37"/>
      <c r="AW26" s="26"/>
      <c r="AX26" s="25"/>
      <c r="AY26" s="37"/>
      <c r="AZ26" s="37"/>
      <c r="BA26" s="28"/>
      <c r="BB26" s="25"/>
      <c r="BC26" s="37"/>
      <c r="BD26" s="37"/>
      <c r="BE26" s="29"/>
      <c r="BF26" s="42"/>
      <c r="BG26" s="39"/>
      <c r="BH26" s="27"/>
      <c r="BI26" s="42"/>
      <c r="BJ26" s="39"/>
      <c r="BK26" s="27"/>
      <c r="BL26" s="40"/>
      <c r="BM26" s="40"/>
      <c r="BN26" s="28"/>
      <c r="BO26" s="43"/>
      <c r="BP26" s="43"/>
      <c r="BQ26" s="30"/>
      <c r="BR26" s="31">
        <f t="shared" si="32"/>
        <v>0</v>
      </c>
      <c r="BS26" s="32">
        <f t="shared" si="33"/>
        <v>0</v>
      </c>
      <c r="BT26" s="32"/>
      <c r="BU26" s="33"/>
      <c r="BV26" s="44"/>
      <c r="BW26" s="37"/>
      <c r="BX26" s="28"/>
      <c r="BY26" s="25"/>
      <c r="BZ26" s="45"/>
      <c r="CA26" s="37"/>
      <c r="CB26" s="28"/>
      <c r="CC26" s="25"/>
      <c r="CD26" s="45"/>
      <c r="CE26" s="37"/>
      <c r="CF26" s="26"/>
      <c r="CG26" s="25"/>
      <c r="CH26" s="40"/>
      <c r="CI26" s="40"/>
      <c r="CJ26" s="28"/>
      <c r="CK26" s="39"/>
      <c r="CL26" s="39"/>
      <c r="CM26" s="27"/>
      <c r="CN26" s="37"/>
      <c r="CO26" s="37"/>
      <c r="CP26" s="28"/>
      <c r="CQ26" s="25"/>
      <c r="CR26" s="37"/>
      <c r="CS26" s="37"/>
      <c r="CT26" s="28"/>
      <c r="CU26" s="25"/>
      <c r="CV26" s="46"/>
      <c r="CW26" s="37"/>
      <c r="CX26" s="25"/>
      <c r="CY26" s="37"/>
      <c r="CZ26" s="37"/>
      <c r="DA26" s="28"/>
      <c r="DB26" s="25"/>
      <c r="DC26" s="47"/>
      <c r="DD26" s="47"/>
      <c r="DE26" s="27"/>
      <c r="DF26" s="67"/>
      <c r="DG26" s="35"/>
      <c r="DH26" s="35"/>
      <c r="DI26" s="1"/>
      <c r="DJ26" s="1"/>
    </row>
    <row r="27" spans="1:114" s="15" customFormat="1" ht="20.25" customHeight="1" x14ac:dyDescent="0.25">
      <c r="A27" s="36" t="s">
        <v>60</v>
      </c>
      <c r="B27" s="69">
        <v>1011</v>
      </c>
      <c r="C27" s="38">
        <v>641</v>
      </c>
      <c r="D27" s="26">
        <f t="shared" si="0"/>
        <v>63.402571711177046</v>
      </c>
      <c r="E27" s="27">
        <f t="shared" si="1"/>
        <v>-370</v>
      </c>
      <c r="F27" s="37">
        <v>179</v>
      </c>
      <c r="G27" s="37">
        <v>148</v>
      </c>
      <c r="H27" s="26">
        <f t="shared" si="2"/>
        <v>82.681564245810051</v>
      </c>
      <c r="I27" s="25">
        <f t="shared" si="3"/>
        <v>-31</v>
      </c>
      <c r="J27" s="70">
        <v>67</v>
      </c>
      <c r="K27" s="71">
        <v>114</v>
      </c>
      <c r="L27" s="26">
        <f t="shared" si="4"/>
        <v>170.14925373134329</v>
      </c>
      <c r="M27" s="25">
        <f t="shared" si="5"/>
        <v>47</v>
      </c>
      <c r="N27" s="37">
        <v>11</v>
      </c>
      <c r="O27" s="37">
        <v>20</v>
      </c>
      <c r="P27" s="28">
        <f t="shared" si="6"/>
        <v>181.81818181818181</v>
      </c>
      <c r="Q27" s="25">
        <f t="shared" si="7"/>
        <v>9</v>
      </c>
      <c r="R27" s="37">
        <v>0</v>
      </c>
      <c r="S27" s="37">
        <v>0</v>
      </c>
      <c r="T27" s="28">
        <v>0</v>
      </c>
      <c r="U27" s="27">
        <f t="shared" si="8"/>
        <v>0</v>
      </c>
      <c r="V27" s="39">
        <v>3</v>
      </c>
      <c r="W27" s="37">
        <v>3</v>
      </c>
      <c r="X27" s="28">
        <f t="shared" si="9"/>
        <v>100</v>
      </c>
      <c r="Y27" s="27">
        <f t="shared" si="10"/>
        <v>0</v>
      </c>
      <c r="Z27" s="40">
        <f t="shared" si="52"/>
        <v>1.2</v>
      </c>
      <c r="AA27" s="40">
        <f t="shared" si="53"/>
        <v>3.7</v>
      </c>
      <c r="AB27" s="28">
        <f t="shared" si="13"/>
        <v>2.5</v>
      </c>
      <c r="AC27" s="37">
        <v>2</v>
      </c>
      <c r="AD27" s="39">
        <v>7</v>
      </c>
      <c r="AE27" s="28">
        <f t="shared" si="14"/>
        <v>350</v>
      </c>
      <c r="AF27" s="25">
        <f t="shared" si="15"/>
        <v>5</v>
      </c>
      <c r="AG27" s="41">
        <v>100</v>
      </c>
      <c r="AH27" s="40">
        <v>100</v>
      </c>
      <c r="AI27" s="28">
        <f t="shared" si="16"/>
        <v>0</v>
      </c>
      <c r="AJ27" s="27"/>
      <c r="AK27" s="27"/>
      <c r="AL27" s="28" t="e">
        <f t="shared" si="17"/>
        <v>#DIV/0!</v>
      </c>
      <c r="AM27" s="27">
        <f t="shared" si="55"/>
        <v>0</v>
      </c>
      <c r="AN27" s="39">
        <v>0</v>
      </c>
      <c r="AO27" s="39">
        <v>0</v>
      </c>
      <c r="AP27" s="28"/>
      <c r="AQ27" s="27">
        <f t="shared" si="19"/>
        <v>0</v>
      </c>
      <c r="AR27" s="40"/>
      <c r="AS27" s="40"/>
      <c r="AT27" s="28">
        <f t="shared" si="20"/>
        <v>0</v>
      </c>
      <c r="AU27" s="37">
        <v>0</v>
      </c>
      <c r="AV27" s="37">
        <v>1</v>
      </c>
      <c r="AW27" s="26"/>
      <c r="AX27" s="25">
        <f t="shared" si="22"/>
        <v>1</v>
      </c>
      <c r="AY27" s="37">
        <v>901</v>
      </c>
      <c r="AZ27" s="37">
        <v>559</v>
      </c>
      <c r="BA27" s="28">
        <f t="shared" si="23"/>
        <v>62.042175360710317</v>
      </c>
      <c r="BB27" s="25">
        <f t="shared" si="24"/>
        <v>-342</v>
      </c>
      <c r="BC27" s="37"/>
      <c r="BD27" s="37"/>
      <c r="BE27" s="29">
        <f t="shared" si="25"/>
        <v>0</v>
      </c>
      <c r="BF27" s="42">
        <v>56</v>
      </c>
      <c r="BG27" s="39">
        <v>117</v>
      </c>
      <c r="BH27" s="27">
        <f t="shared" si="26"/>
        <v>61</v>
      </c>
      <c r="BI27" s="42">
        <v>49</v>
      </c>
      <c r="BJ27" s="39">
        <v>106</v>
      </c>
      <c r="BK27" s="27">
        <f t="shared" si="27"/>
        <v>57</v>
      </c>
      <c r="BL27" s="40">
        <v>0.2</v>
      </c>
      <c r="BM27" s="40">
        <v>0</v>
      </c>
      <c r="BN27" s="28">
        <f t="shared" si="28"/>
        <v>-0.2</v>
      </c>
      <c r="BO27" s="43">
        <f t="shared" si="29"/>
        <v>5.0999999999999996</v>
      </c>
      <c r="BP27" s="43">
        <f t="shared" si="30"/>
        <v>7.3</v>
      </c>
      <c r="BQ27" s="30">
        <f t="shared" si="31"/>
        <v>2.2000000000000002</v>
      </c>
      <c r="BR27" s="31">
        <f t="shared" si="32"/>
        <v>52</v>
      </c>
      <c r="BS27" s="32">
        <f t="shared" si="33"/>
        <v>47</v>
      </c>
      <c r="BT27" s="32">
        <v>12</v>
      </c>
      <c r="BU27" s="33">
        <v>24</v>
      </c>
      <c r="BV27" s="44">
        <v>106</v>
      </c>
      <c r="BW27" s="37">
        <v>221</v>
      </c>
      <c r="BX27" s="28">
        <f t="shared" si="34"/>
        <v>208.5</v>
      </c>
      <c r="BY27" s="25">
        <f t="shared" si="35"/>
        <v>115</v>
      </c>
      <c r="BZ27" s="45">
        <v>106</v>
      </c>
      <c r="CA27" s="37">
        <v>219</v>
      </c>
      <c r="CB27" s="28">
        <f t="shared" si="36"/>
        <v>206.6</v>
      </c>
      <c r="CC27" s="25">
        <f t="shared" si="37"/>
        <v>113</v>
      </c>
      <c r="CD27" s="45">
        <v>63</v>
      </c>
      <c r="CE27" s="37">
        <v>113</v>
      </c>
      <c r="CF27" s="26">
        <f t="shared" si="38"/>
        <v>179.4</v>
      </c>
      <c r="CG27" s="25">
        <f t="shared" si="39"/>
        <v>50</v>
      </c>
      <c r="CH27" s="40">
        <f t="shared" ref="CH27:CI29" si="56">ROUND(CD27/BZ27*100,1)</f>
        <v>59.4</v>
      </c>
      <c r="CI27" s="40">
        <f t="shared" si="56"/>
        <v>51.6</v>
      </c>
      <c r="CJ27" s="28">
        <f t="shared" si="41"/>
        <v>-7.7999999999999972</v>
      </c>
      <c r="CK27" s="39">
        <v>8</v>
      </c>
      <c r="CL27" s="39">
        <v>8</v>
      </c>
      <c r="CM27" s="27">
        <f t="shared" si="42"/>
        <v>0</v>
      </c>
      <c r="CN27" s="37">
        <v>947</v>
      </c>
      <c r="CO27" s="37">
        <v>570</v>
      </c>
      <c r="CP27" s="28">
        <f t="shared" si="43"/>
        <v>60.190073917634635</v>
      </c>
      <c r="CQ27" s="25">
        <f t="shared" si="44"/>
        <v>-377</v>
      </c>
      <c r="CR27" s="37">
        <v>837</v>
      </c>
      <c r="CS27" s="37">
        <v>472</v>
      </c>
      <c r="CT27" s="28">
        <f t="shared" si="45"/>
        <v>56.391875746714462</v>
      </c>
      <c r="CU27" s="25">
        <f t="shared" si="46"/>
        <v>-365</v>
      </c>
      <c r="CV27" s="46">
        <v>1622.0026350461133</v>
      </c>
      <c r="CW27" s="37">
        <v>2451.5384615384614</v>
      </c>
      <c r="CX27" s="25">
        <f t="shared" si="47"/>
        <v>829.53582649234818</v>
      </c>
      <c r="CY27" s="37">
        <v>35</v>
      </c>
      <c r="CZ27" s="37">
        <v>88</v>
      </c>
      <c r="DA27" s="28">
        <f t="shared" si="48"/>
        <v>251.42857142857142</v>
      </c>
      <c r="DB27" s="25">
        <f t="shared" si="49"/>
        <v>53</v>
      </c>
      <c r="DC27" s="47">
        <f t="shared" ref="DC27:DD29" si="57">ROUND(CN27/CY27,0)</f>
        <v>27</v>
      </c>
      <c r="DD27" s="47">
        <f t="shared" si="57"/>
        <v>6</v>
      </c>
      <c r="DE27" s="27">
        <f t="shared" si="51"/>
        <v>-21</v>
      </c>
      <c r="DF27" s="67"/>
      <c r="DG27" s="35"/>
      <c r="DH27" s="35"/>
      <c r="DI27" s="1"/>
      <c r="DJ27" s="1"/>
    </row>
    <row r="28" spans="1:114" s="15" customFormat="1" ht="20.25" customHeight="1" x14ac:dyDescent="0.25">
      <c r="A28" s="15" t="s">
        <v>61</v>
      </c>
      <c r="B28" s="69">
        <v>704</v>
      </c>
      <c r="C28" s="38">
        <v>564</v>
      </c>
      <c r="D28" s="26">
        <f t="shared" si="0"/>
        <v>80.11363636363636</v>
      </c>
      <c r="E28" s="27">
        <f t="shared" si="1"/>
        <v>-140</v>
      </c>
      <c r="F28" s="37">
        <v>114</v>
      </c>
      <c r="G28" s="37">
        <v>100</v>
      </c>
      <c r="H28" s="26">
        <f t="shared" si="2"/>
        <v>87.719298245614027</v>
      </c>
      <c r="I28" s="25">
        <f t="shared" si="3"/>
        <v>-14</v>
      </c>
      <c r="J28" s="70">
        <v>33</v>
      </c>
      <c r="K28" s="71">
        <v>38</v>
      </c>
      <c r="L28" s="26">
        <f t="shared" si="4"/>
        <v>115.15151515151516</v>
      </c>
      <c r="M28" s="25">
        <f t="shared" si="5"/>
        <v>5</v>
      </c>
      <c r="N28" s="37">
        <v>14</v>
      </c>
      <c r="O28" s="37">
        <v>7</v>
      </c>
      <c r="P28" s="28">
        <f t="shared" si="6"/>
        <v>50</v>
      </c>
      <c r="Q28" s="25">
        <f t="shared" si="7"/>
        <v>-7</v>
      </c>
      <c r="R28" s="37">
        <v>3</v>
      </c>
      <c r="S28" s="37">
        <v>0</v>
      </c>
      <c r="T28" s="28">
        <v>0</v>
      </c>
      <c r="U28" s="27">
        <f t="shared" ref="U28" si="58">S28-R28</f>
        <v>-3</v>
      </c>
      <c r="V28" s="39">
        <v>0</v>
      </c>
      <c r="W28" s="37">
        <v>2</v>
      </c>
      <c r="X28" s="28"/>
      <c r="Y28" s="27">
        <f t="shared" si="10"/>
        <v>2</v>
      </c>
      <c r="Z28" s="40">
        <f t="shared" si="52"/>
        <v>2.1</v>
      </c>
      <c r="AA28" s="40">
        <f t="shared" si="53"/>
        <v>1.2</v>
      </c>
      <c r="AB28" s="28">
        <f t="shared" si="13"/>
        <v>-0.90000000000000013</v>
      </c>
      <c r="AC28" s="37">
        <v>12</v>
      </c>
      <c r="AD28" s="39">
        <v>3</v>
      </c>
      <c r="AE28" s="28">
        <f t="shared" si="14"/>
        <v>25</v>
      </c>
      <c r="AF28" s="25">
        <f t="shared" si="15"/>
        <v>-9</v>
      </c>
      <c r="AG28" s="41">
        <v>60</v>
      </c>
      <c r="AH28" s="40">
        <v>100</v>
      </c>
      <c r="AI28" s="28">
        <f t="shared" si="16"/>
        <v>40</v>
      </c>
      <c r="AJ28" s="27"/>
      <c r="AK28" s="27"/>
      <c r="AL28" s="28" t="e">
        <f t="shared" ref="AL28" si="59">AK28/AJ28*100</f>
        <v>#DIV/0!</v>
      </c>
      <c r="AM28" s="27">
        <f t="shared" ref="AM28" si="60">AK28-AJ28</f>
        <v>0</v>
      </c>
      <c r="AN28" s="39">
        <v>5</v>
      </c>
      <c r="AO28" s="39">
        <v>1</v>
      </c>
      <c r="AP28" s="28">
        <f t="shared" si="54"/>
        <v>20</v>
      </c>
      <c r="AQ28" s="27">
        <f t="shared" ref="AQ28" si="61">AO28-AN28</f>
        <v>-4</v>
      </c>
      <c r="AR28" s="40">
        <v>60</v>
      </c>
      <c r="AS28" s="40"/>
      <c r="AT28" s="28">
        <f t="shared" ref="AT28" si="62">AS28-AR28</f>
        <v>-60</v>
      </c>
      <c r="AU28" s="37">
        <v>4</v>
      </c>
      <c r="AV28" s="37">
        <v>9</v>
      </c>
      <c r="AW28" s="26">
        <f t="shared" ref="AW28" si="63">AV28/AU28*100</f>
        <v>225</v>
      </c>
      <c r="AX28" s="25">
        <f t="shared" ref="AX28" si="64">AV28-AU28</f>
        <v>5</v>
      </c>
      <c r="AY28" s="37">
        <v>649</v>
      </c>
      <c r="AZ28" s="37">
        <v>496</v>
      </c>
      <c r="BA28" s="28">
        <f t="shared" ref="BA28" si="65">AZ28/AY28*100</f>
        <v>76.425269645608623</v>
      </c>
      <c r="BB28" s="25">
        <f t="shared" ref="BB28" si="66">AZ28-AY28</f>
        <v>-153</v>
      </c>
      <c r="BC28" s="37"/>
      <c r="BD28" s="37"/>
      <c r="BE28" s="29">
        <f t="shared" ref="BE28" si="67">BD28-BC28</f>
        <v>0</v>
      </c>
      <c r="BF28" s="42">
        <v>103</v>
      </c>
      <c r="BG28" s="39">
        <v>120</v>
      </c>
      <c r="BH28" s="27">
        <f t="shared" si="26"/>
        <v>17</v>
      </c>
      <c r="BI28" s="42">
        <v>99</v>
      </c>
      <c r="BJ28" s="39">
        <v>119</v>
      </c>
      <c r="BK28" s="27">
        <f t="shared" si="27"/>
        <v>20</v>
      </c>
      <c r="BL28" s="40">
        <v>2</v>
      </c>
      <c r="BM28" s="40">
        <v>2.7</v>
      </c>
      <c r="BN28" s="28">
        <f t="shared" si="28"/>
        <v>0.70000000000000018</v>
      </c>
      <c r="BO28" s="43">
        <f t="shared" ref="BO28" si="68">ROUND(BR28/B28*100,1)</f>
        <v>6.8</v>
      </c>
      <c r="BP28" s="43">
        <f t="shared" ref="BP28" si="69">ROUND(BS28/C28*100,1)</f>
        <v>8</v>
      </c>
      <c r="BQ28" s="30">
        <f t="shared" ref="BQ28" si="70">BP28-BO28</f>
        <v>1.2000000000000002</v>
      </c>
      <c r="BR28" s="31">
        <f t="shared" si="32"/>
        <v>48</v>
      </c>
      <c r="BS28" s="32">
        <f t="shared" si="33"/>
        <v>45</v>
      </c>
      <c r="BT28" s="32">
        <v>15</v>
      </c>
      <c r="BU28" s="33">
        <v>7</v>
      </c>
      <c r="BV28" s="44">
        <v>46</v>
      </c>
      <c r="BW28" s="37">
        <v>46</v>
      </c>
      <c r="BX28" s="28">
        <f t="shared" si="34"/>
        <v>100</v>
      </c>
      <c r="BY28" s="25">
        <f t="shared" si="35"/>
        <v>0</v>
      </c>
      <c r="BZ28" s="45">
        <v>46</v>
      </c>
      <c r="CA28" s="37">
        <v>46</v>
      </c>
      <c r="CB28" s="28">
        <f t="shared" si="36"/>
        <v>100</v>
      </c>
      <c r="CC28" s="25">
        <f t="shared" si="37"/>
        <v>0</v>
      </c>
      <c r="CD28" s="45">
        <v>29</v>
      </c>
      <c r="CE28" s="37">
        <v>34</v>
      </c>
      <c r="CF28" s="26">
        <f t="shared" si="38"/>
        <v>117.2</v>
      </c>
      <c r="CG28" s="25">
        <f t="shared" si="39"/>
        <v>5</v>
      </c>
      <c r="CH28" s="40">
        <f t="shared" ref="CH28" si="71">ROUND(CD28/BZ28*100,1)</f>
        <v>63</v>
      </c>
      <c r="CI28" s="40">
        <f t="shared" ref="CI28" si="72">ROUND(CE28/CA28*100,1)</f>
        <v>73.900000000000006</v>
      </c>
      <c r="CJ28" s="28">
        <f t="shared" ref="CJ28" si="73">CI28-CH28</f>
        <v>10.900000000000006</v>
      </c>
      <c r="CK28" s="39">
        <v>2</v>
      </c>
      <c r="CL28" s="39">
        <v>4</v>
      </c>
      <c r="CM28" s="27">
        <f t="shared" ref="CM28" si="74">CL28-CK28</f>
        <v>2</v>
      </c>
      <c r="CN28" s="37">
        <v>641</v>
      </c>
      <c r="CO28" s="37">
        <v>512</v>
      </c>
      <c r="CP28" s="28">
        <f t="shared" si="43"/>
        <v>79.875195007800315</v>
      </c>
      <c r="CQ28" s="25">
        <f t="shared" ref="CQ28" si="75">CO28-CN28</f>
        <v>-129</v>
      </c>
      <c r="CR28" s="37">
        <v>579</v>
      </c>
      <c r="CS28" s="37">
        <v>449</v>
      </c>
      <c r="CT28" s="28">
        <f t="shared" si="45"/>
        <v>77.547495682210709</v>
      </c>
      <c r="CU28" s="25">
        <f t="shared" si="46"/>
        <v>-130</v>
      </c>
      <c r="CV28" s="46">
        <v>1109.2465753424658</v>
      </c>
      <c r="CW28" s="37">
        <v>1799.0762124711316</v>
      </c>
      <c r="CX28" s="25">
        <f t="shared" ref="CX28" si="76">CW28-CV28</f>
        <v>689.82963712866581</v>
      </c>
      <c r="CY28" s="37">
        <v>15</v>
      </c>
      <c r="CZ28" s="37">
        <v>10</v>
      </c>
      <c r="DA28" s="28">
        <f t="shared" si="48"/>
        <v>66.666666666666657</v>
      </c>
      <c r="DB28" s="25">
        <f t="shared" si="49"/>
        <v>-5</v>
      </c>
      <c r="DC28" s="47">
        <f t="shared" ref="DC28" si="77">ROUND(CN28/CY28,0)</f>
        <v>43</v>
      </c>
      <c r="DD28" s="47">
        <f t="shared" ref="DD28" si="78">ROUND(CO28/CZ28,0)</f>
        <v>51</v>
      </c>
      <c r="DE28" s="27">
        <f t="shared" ref="DE28" si="79">DD28-DC28</f>
        <v>8</v>
      </c>
      <c r="DF28" s="67"/>
      <c r="DG28" s="35"/>
      <c r="DH28" s="35"/>
      <c r="DI28" s="1"/>
      <c r="DJ28" s="1"/>
    </row>
    <row r="29" spans="1:114" s="15" customFormat="1" ht="20.25" customHeight="1" x14ac:dyDescent="0.25">
      <c r="A29" s="36" t="s">
        <v>62</v>
      </c>
      <c r="B29" s="69">
        <v>2515</v>
      </c>
      <c r="C29" s="38">
        <v>1965</v>
      </c>
      <c r="D29" s="26">
        <f t="shared" si="0"/>
        <v>78.131212723658052</v>
      </c>
      <c r="E29" s="27">
        <f t="shared" si="1"/>
        <v>-550</v>
      </c>
      <c r="F29" s="37">
        <v>309</v>
      </c>
      <c r="G29" s="37">
        <v>478</v>
      </c>
      <c r="H29" s="26">
        <f t="shared" si="2"/>
        <v>154.69255663430422</v>
      </c>
      <c r="I29" s="25">
        <f t="shared" si="3"/>
        <v>169</v>
      </c>
      <c r="J29" s="70">
        <v>223</v>
      </c>
      <c r="K29" s="71">
        <v>366</v>
      </c>
      <c r="L29" s="26">
        <f t="shared" si="4"/>
        <v>164.12556053811659</v>
      </c>
      <c r="M29" s="25">
        <f t="shared" si="5"/>
        <v>143</v>
      </c>
      <c r="N29" s="37">
        <v>89</v>
      </c>
      <c r="O29" s="37">
        <v>103</v>
      </c>
      <c r="P29" s="28">
        <f t="shared" si="6"/>
        <v>115.73033707865167</v>
      </c>
      <c r="Q29" s="25">
        <f t="shared" si="7"/>
        <v>14</v>
      </c>
      <c r="R29" s="37">
        <v>0</v>
      </c>
      <c r="S29" s="37">
        <v>0</v>
      </c>
      <c r="T29" s="28">
        <v>0</v>
      </c>
      <c r="U29" s="27">
        <f t="shared" si="8"/>
        <v>0</v>
      </c>
      <c r="V29" s="39">
        <v>19</v>
      </c>
      <c r="W29" s="37">
        <v>22</v>
      </c>
      <c r="X29" s="28">
        <f t="shared" si="9"/>
        <v>115.78947368421053</v>
      </c>
      <c r="Y29" s="27">
        <f t="shared" si="10"/>
        <v>3</v>
      </c>
      <c r="Z29" s="40">
        <f t="shared" si="52"/>
        <v>4</v>
      </c>
      <c r="AA29" s="40">
        <f t="shared" si="53"/>
        <v>5.9</v>
      </c>
      <c r="AB29" s="28">
        <f t="shared" si="13"/>
        <v>1.9000000000000004</v>
      </c>
      <c r="AC29" s="37">
        <v>143</v>
      </c>
      <c r="AD29" s="39">
        <v>281</v>
      </c>
      <c r="AE29" s="28">
        <f t="shared" si="14"/>
        <v>196.50349650349651</v>
      </c>
      <c r="AF29" s="25">
        <f t="shared" si="15"/>
        <v>138</v>
      </c>
      <c r="AG29" s="41">
        <v>66.2</v>
      </c>
      <c r="AH29" s="40">
        <v>77.599999999999994</v>
      </c>
      <c r="AI29" s="28">
        <f t="shared" si="16"/>
        <v>11.399999999999991</v>
      </c>
      <c r="AJ29" s="27"/>
      <c r="AK29" s="27"/>
      <c r="AL29" s="28" t="e">
        <f t="shared" si="17"/>
        <v>#DIV/0!</v>
      </c>
      <c r="AM29" s="27">
        <f t="shared" si="55"/>
        <v>0</v>
      </c>
      <c r="AN29" s="39">
        <v>0</v>
      </c>
      <c r="AO29" s="39">
        <v>0</v>
      </c>
      <c r="AP29" s="28"/>
      <c r="AQ29" s="27">
        <f t="shared" si="19"/>
        <v>0</v>
      </c>
      <c r="AR29" s="40"/>
      <c r="AS29" s="40"/>
      <c r="AT29" s="28">
        <f t="shared" si="20"/>
        <v>0</v>
      </c>
      <c r="AU29" s="37">
        <v>20</v>
      </c>
      <c r="AV29" s="37">
        <v>8</v>
      </c>
      <c r="AW29" s="26">
        <f t="shared" si="21"/>
        <v>40</v>
      </c>
      <c r="AX29" s="25">
        <f t="shared" si="22"/>
        <v>-12</v>
      </c>
      <c r="AY29" s="37">
        <v>1959</v>
      </c>
      <c r="AZ29" s="37">
        <v>1438</v>
      </c>
      <c r="BA29" s="28">
        <f t="shared" si="23"/>
        <v>73.404798366513518</v>
      </c>
      <c r="BB29" s="25">
        <f t="shared" si="24"/>
        <v>-521</v>
      </c>
      <c r="BC29" s="37"/>
      <c r="BD29" s="37"/>
      <c r="BE29" s="29">
        <f t="shared" si="25"/>
        <v>0</v>
      </c>
      <c r="BF29" s="42">
        <v>111</v>
      </c>
      <c r="BG29" s="39">
        <v>112</v>
      </c>
      <c r="BH29" s="27">
        <f t="shared" si="26"/>
        <v>1</v>
      </c>
      <c r="BI29" s="42">
        <v>67</v>
      </c>
      <c r="BJ29" s="39">
        <v>66</v>
      </c>
      <c r="BK29" s="27">
        <f t="shared" si="27"/>
        <v>-1</v>
      </c>
      <c r="BL29" s="40">
        <v>2.7</v>
      </c>
      <c r="BM29" s="40">
        <v>4</v>
      </c>
      <c r="BN29" s="28">
        <f t="shared" si="28"/>
        <v>1.2999999999999998</v>
      </c>
      <c r="BO29" s="43">
        <f t="shared" si="29"/>
        <v>6.8</v>
      </c>
      <c r="BP29" s="43">
        <f t="shared" si="30"/>
        <v>7.6</v>
      </c>
      <c r="BQ29" s="30">
        <f t="shared" si="31"/>
        <v>0.79999999999999982</v>
      </c>
      <c r="BR29" s="31">
        <f t="shared" si="32"/>
        <v>170</v>
      </c>
      <c r="BS29" s="32">
        <f t="shared" si="33"/>
        <v>150</v>
      </c>
      <c r="BT29" s="32">
        <v>100</v>
      </c>
      <c r="BU29" s="33">
        <v>115</v>
      </c>
      <c r="BV29" s="44">
        <v>1630</v>
      </c>
      <c r="BW29" s="37">
        <v>3075</v>
      </c>
      <c r="BX29" s="28">
        <f t="shared" si="34"/>
        <v>188.7</v>
      </c>
      <c r="BY29" s="25">
        <f t="shared" si="35"/>
        <v>1445</v>
      </c>
      <c r="BZ29" s="45">
        <v>1147</v>
      </c>
      <c r="CA29" s="37">
        <v>2002</v>
      </c>
      <c r="CB29" s="28">
        <f t="shared" si="36"/>
        <v>174.5</v>
      </c>
      <c r="CC29" s="25">
        <f t="shared" si="37"/>
        <v>855</v>
      </c>
      <c r="CD29" s="45">
        <v>225</v>
      </c>
      <c r="CE29" s="37">
        <v>387</v>
      </c>
      <c r="CF29" s="26">
        <f t="shared" si="38"/>
        <v>172</v>
      </c>
      <c r="CG29" s="25">
        <f t="shared" si="39"/>
        <v>162</v>
      </c>
      <c r="CH29" s="40">
        <f t="shared" si="56"/>
        <v>19.600000000000001</v>
      </c>
      <c r="CI29" s="40">
        <f t="shared" si="56"/>
        <v>19.3</v>
      </c>
      <c r="CJ29" s="28">
        <f t="shared" si="41"/>
        <v>-0.30000000000000071</v>
      </c>
      <c r="CK29" s="39">
        <v>30</v>
      </c>
      <c r="CL29" s="39">
        <v>25</v>
      </c>
      <c r="CM29" s="27">
        <f t="shared" si="42"/>
        <v>-5</v>
      </c>
      <c r="CN29" s="37">
        <v>2245</v>
      </c>
      <c r="CO29" s="37">
        <v>1700</v>
      </c>
      <c r="CP29" s="28">
        <f t="shared" si="43"/>
        <v>75.723830734966597</v>
      </c>
      <c r="CQ29" s="25">
        <f t="shared" si="44"/>
        <v>-545</v>
      </c>
      <c r="CR29" s="37">
        <v>1713</v>
      </c>
      <c r="CS29" s="37">
        <v>1206</v>
      </c>
      <c r="CT29" s="28">
        <f t="shared" si="45"/>
        <v>70.402802101576185</v>
      </c>
      <c r="CU29" s="25">
        <f t="shared" si="46"/>
        <v>-507</v>
      </c>
      <c r="CV29" s="46">
        <v>1776.0427263479146</v>
      </c>
      <c r="CW29" s="37">
        <v>2227.8022947925861</v>
      </c>
      <c r="CX29" s="25">
        <f t="shared" si="47"/>
        <v>451.75956844467146</v>
      </c>
      <c r="CY29" s="37">
        <v>723</v>
      </c>
      <c r="CZ29" s="37">
        <v>1131</v>
      </c>
      <c r="DA29" s="28">
        <f t="shared" si="48"/>
        <v>156.43153526970954</v>
      </c>
      <c r="DB29" s="25">
        <f t="shared" si="49"/>
        <v>408</v>
      </c>
      <c r="DC29" s="47">
        <f t="shared" si="57"/>
        <v>3</v>
      </c>
      <c r="DD29" s="47">
        <f t="shared" si="57"/>
        <v>2</v>
      </c>
      <c r="DE29" s="27">
        <f t="shared" si="51"/>
        <v>-1</v>
      </c>
      <c r="DF29" s="67"/>
      <c r="DG29" s="35"/>
      <c r="DH29" s="35"/>
      <c r="DI29" s="1"/>
      <c r="DJ29" s="1"/>
    </row>
    <row r="30" spans="1:114" s="51" customFormat="1" ht="15.75" x14ac:dyDescent="0.2">
      <c r="B30" s="72">
        <f t="shared" ref="B30:Q30" si="80">SUM(B12:B29)</f>
        <v>14794</v>
      </c>
      <c r="C30" s="72">
        <f t="shared" si="80"/>
        <v>13415</v>
      </c>
      <c r="D30" s="26">
        <f t="shared" si="0"/>
        <v>90.678653508178996</v>
      </c>
      <c r="E30" s="72">
        <f t="shared" si="80"/>
        <v>-1379</v>
      </c>
      <c r="F30" s="72">
        <f t="shared" si="80"/>
        <v>2132</v>
      </c>
      <c r="G30" s="72">
        <f t="shared" si="80"/>
        <v>2633</v>
      </c>
      <c r="H30" s="72">
        <f t="shared" si="80"/>
        <v>2069.771119329379</v>
      </c>
      <c r="I30" s="72">
        <f t="shared" si="80"/>
        <v>501</v>
      </c>
      <c r="J30" s="72">
        <f t="shared" si="80"/>
        <v>852</v>
      </c>
      <c r="K30" s="72">
        <f t="shared" si="80"/>
        <v>1416</v>
      </c>
      <c r="L30" s="72">
        <f t="shared" si="80"/>
        <v>3434.2208421586679</v>
      </c>
      <c r="M30" s="72">
        <f t="shared" si="80"/>
        <v>564</v>
      </c>
      <c r="N30" s="72">
        <f t="shared" si="80"/>
        <v>303</v>
      </c>
      <c r="O30" s="72">
        <f t="shared" si="80"/>
        <v>322</v>
      </c>
      <c r="P30" s="72">
        <f t="shared" si="80"/>
        <v>2068.8535057874124</v>
      </c>
      <c r="Q30" s="72">
        <f t="shared" si="80"/>
        <v>19</v>
      </c>
      <c r="R30" s="72">
        <f>SUM(R12:R29)</f>
        <v>20</v>
      </c>
      <c r="S30" s="72">
        <f t="shared" ref="S30:AQ30" si="81">SUM(S12:S29)</f>
        <v>0</v>
      </c>
      <c r="T30" s="72">
        <f t="shared" si="81"/>
        <v>0</v>
      </c>
      <c r="U30" s="72">
        <f t="shared" si="81"/>
        <v>-20</v>
      </c>
      <c r="V30" s="72">
        <f t="shared" si="81"/>
        <v>39</v>
      </c>
      <c r="W30" s="72">
        <f t="shared" si="81"/>
        <v>46</v>
      </c>
      <c r="X30" s="72">
        <f t="shared" si="81"/>
        <v>1215.7894736842106</v>
      </c>
      <c r="Y30" s="72">
        <f t="shared" si="81"/>
        <v>7</v>
      </c>
      <c r="Z30" s="72">
        <f t="shared" si="81"/>
        <v>37.4</v>
      </c>
      <c r="AA30" s="72">
        <f t="shared" si="81"/>
        <v>43.800000000000004</v>
      </c>
      <c r="AB30" s="72">
        <f t="shared" si="81"/>
        <v>6.3999999999999995</v>
      </c>
      <c r="AC30" s="72">
        <f t="shared" si="81"/>
        <v>326</v>
      </c>
      <c r="AD30" s="72">
        <f t="shared" si="81"/>
        <v>459</v>
      </c>
      <c r="AE30" s="72">
        <f t="shared" si="81"/>
        <v>2533.3315377433023</v>
      </c>
      <c r="AF30" s="72">
        <f t="shared" si="81"/>
        <v>133</v>
      </c>
      <c r="AG30" s="75">
        <v>61.1</v>
      </c>
      <c r="AH30" s="75">
        <v>81.2</v>
      </c>
      <c r="AI30" s="72">
        <f t="shared" si="81"/>
        <v>296.19999999999993</v>
      </c>
      <c r="AJ30" s="72">
        <f t="shared" si="81"/>
        <v>0</v>
      </c>
      <c r="AK30" s="72">
        <f t="shared" si="81"/>
        <v>0</v>
      </c>
      <c r="AL30" s="72" t="e">
        <f t="shared" si="81"/>
        <v>#DIV/0!</v>
      </c>
      <c r="AM30" s="72">
        <f t="shared" si="81"/>
        <v>0</v>
      </c>
      <c r="AN30" s="72">
        <f t="shared" si="81"/>
        <v>39</v>
      </c>
      <c r="AO30" s="72">
        <f t="shared" si="81"/>
        <v>2</v>
      </c>
      <c r="AP30" s="72">
        <f t="shared" si="81"/>
        <v>27.692307692307693</v>
      </c>
      <c r="AQ30" s="72">
        <f t="shared" si="81"/>
        <v>-37</v>
      </c>
      <c r="AR30" s="74"/>
      <c r="AS30" s="74"/>
      <c r="AU30" s="15">
        <f t="shared" ref="AU30:BT30" si="82">SUM(AU12:AU29)</f>
        <v>118</v>
      </c>
      <c r="AV30" s="15">
        <f t="shared" si="82"/>
        <v>133</v>
      </c>
      <c r="AW30" s="15">
        <f t="shared" si="82"/>
        <v>1564.0726817042605</v>
      </c>
      <c r="AX30" s="15">
        <f t="shared" si="82"/>
        <v>15</v>
      </c>
      <c r="AY30" s="15">
        <f t="shared" si="82"/>
        <v>12788</v>
      </c>
      <c r="AZ30" s="15">
        <f t="shared" si="82"/>
        <v>11667</v>
      </c>
      <c r="BA30" s="15">
        <f t="shared" si="82"/>
        <v>1622.5391113447686</v>
      </c>
      <c r="BB30" s="15">
        <f t="shared" si="82"/>
        <v>-1121</v>
      </c>
      <c r="BC30" s="15">
        <f t="shared" si="82"/>
        <v>0</v>
      </c>
      <c r="BD30" s="15">
        <f t="shared" si="82"/>
        <v>0</v>
      </c>
      <c r="BE30" s="15">
        <f t="shared" si="82"/>
        <v>0</v>
      </c>
      <c r="BF30" s="15">
        <f t="shared" si="82"/>
        <v>2111</v>
      </c>
      <c r="BG30" s="15">
        <f t="shared" si="82"/>
        <v>2259</v>
      </c>
      <c r="BH30" s="27">
        <f t="shared" si="26"/>
        <v>148</v>
      </c>
      <c r="BI30" s="15">
        <f t="shared" si="82"/>
        <v>1909</v>
      </c>
      <c r="BJ30" s="15">
        <f t="shared" si="82"/>
        <v>2067</v>
      </c>
      <c r="BK30" s="15">
        <f t="shared" si="82"/>
        <v>158</v>
      </c>
      <c r="BL30" s="15">
        <f t="shared" si="82"/>
        <v>60.20000000000001</v>
      </c>
      <c r="BM30" s="15">
        <f t="shared" si="82"/>
        <v>49.600000000000009</v>
      </c>
      <c r="BN30" s="15">
        <f t="shared" si="82"/>
        <v>-10.599999999999998</v>
      </c>
      <c r="BO30" s="15">
        <f t="shared" si="82"/>
        <v>81.499999999999986</v>
      </c>
      <c r="BP30" s="15">
        <f t="shared" si="82"/>
        <v>105.79999999999998</v>
      </c>
      <c r="BQ30" s="15">
        <f t="shared" si="82"/>
        <v>24.3</v>
      </c>
      <c r="BR30" s="15">
        <f t="shared" si="82"/>
        <v>775</v>
      </c>
      <c r="BS30" s="15">
        <f t="shared" si="82"/>
        <v>860</v>
      </c>
      <c r="BT30" s="15">
        <f t="shared" si="82"/>
        <v>330</v>
      </c>
      <c r="BU30" s="15">
        <f>SUM(BU12:BU29)</f>
        <v>361</v>
      </c>
      <c r="BV30" s="15">
        <f t="shared" ref="BV30:CM30" si="83">SUM(BV12:BV29)</f>
        <v>2837</v>
      </c>
      <c r="BW30" s="15">
        <f t="shared" si="83"/>
        <v>4848</v>
      </c>
      <c r="BX30" s="15">
        <f t="shared" si="83"/>
        <v>2642.4</v>
      </c>
      <c r="BY30" s="15">
        <f t="shared" si="83"/>
        <v>2011</v>
      </c>
      <c r="BZ30" s="15">
        <f t="shared" si="83"/>
        <v>2350</v>
      </c>
      <c r="CA30" s="15">
        <f t="shared" si="83"/>
        <v>3765</v>
      </c>
      <c r="CB30" s="15">
        <f t="shared" si="83"/>
        <v>2609.6999999999998</v>
      </c>
      <c r="CC30" s="15">
        <f t="shared" si="83"/>
        <v>1415</v>
      </c>
      <c r="CD30" s="15">
        <f t="shared" si="83"/>
        <v>809</v>
      </c>
      <c r="CE30" s="15">
        <f t="shared" si="83"/>
        <v>1311</v>
      </c>
      <c r="CF30" s="15">
        <f t="shared" si="83"/>
        <v>3465.2999999999997</v>
      </c>
      <c r="CG30" s="15">
        <f t="shared" si="83"/>
        <v>502</v>
      </c>
      <c r="CH30" s="15">
        <f t="shared" si="83"/>
        <v>801</v>
      </c>
      <c r="CI30" s="15">
        <f t="shared" si="83"/>
        <v>872.3</v>
      </c>
      <c r="CJ30" s="15">
        <f t="shared" si="83"/>
        <v>71.30000000000004</v>
      </c>
      <c r="CK30" s="15">
        <f t="shared" si="83"/>
        <v>158</v>
      </c>
      <c r="CL30" s="15">
        <f t="shared" si="83"/>
        <v>160</v>
      </c>
      <c r="CM30" s="15">
        <f t="shared" si="83"/>
        <v>2</v>
      </c>
      <c r="CN30" s="15">
        <f>SUM(CN12:CN29)</f>
        <v>13689</v>
      </c>
      <c r="CO30" s="15">
        <f>SUM(CO12:CO29)</f>
        <v>12194</v>
      </c>
      <c r="CP30" s="15">
        <f t="shared" ref="CP30:CS30" si="84">SUM(CP12:CP29)</f>
        <v>1573.0787048192276</v>
      </c>
      <c r="CQ30" s="15">
        <f t="shared" si="84"/>
        <v>-1495</v>
      </c>
      <c r="CR30" s="15">
        <f t="shared" si="84"/>
        <v>11574</v>
      </c>
      <c r="CS30" s="15">
        <f t="shared" si="84"/>
        <v>10490</v>
      </c>
      <c r="CT30" s="15">
        <f t="shared" ref="CT30" si="85">SUM(CT12:CT29)</f>
        <v>1614.3416646917212</v>
      </c>
      <c r="CU30" s="15">
        <f t="shared" ref="CU30" si="86">SUM(CU12:CU29)</f>
        <v>-1084</v>
      </c>
      <c r="CV30" s="15">
        <f t="shared" ref="CV30" si="87">SUM(CV12:CV29)</f>
        <v>22136.636507798517</v>
      </c>
      <c r="CW30" s="15">
        <f t="shared" ref="CW30" si="88">SUM(CW12:CW29)</f>
        <v>29902.636840380685</v>
      </c>
      <c r="CX30" s="15">
        <f t="shared" ref="CX30" si="89">SUM(CX12:CX29)</f>
        <v>7766.0003325821635</v>
      </c>
      <c r="CY30" s="15">
        <f t="shared" ref="CY30" si="90">SUM(CY12:CY29)</f>
        <v>1306</v>
      </c>
      <c r="CZ30" s="15">
        <f t="shared" ref="CZ30" si="91">SUM(CZ12:CZ29)</f>
        <v>1892</v>
      </c>
      <c r="DA30" s="15">
        <f t="shared" ref="DA30" si="92">SUM(DA12:DA29)</f>
        <v>2691.8659778727579</v>
      </c>
      <c r="DB30" s="15">
        <f t="shared" ref="DB30" si="93">SUM(DB12:DB29)</f>
        <v>586</v>
      </c>
      <c r="DC30" s="15">
        <f t="shared" ref="DC30" si="94">SUM(DC12:DC29)</f>
        <v>471</v>
      </c>
      <c r="DD30" s="15">
        <f t="shared" ref="DD30" si="95">SUM(DD12:DD29)</f>
        <v>283</v>
      </c>
      <c r="DF30" s="35"/>
      <c r="DG30" s="35"/>
    </row>
    <row r="31" spans="1:114" s="51" customFormat="1" x14ac:dyDescent="0.2"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V31" s="53"/>
      <c r="BW31" s="53"/>
      <c r="BX31" s="53"/>
      <c r="BY31" s="54"/>
      <c r="BZ31" s="53"/>
      <c r="CA31" s="53"/>
      <c r="CB31" s="53"/>
      <c r="CC31" s="53"/>
      <c r="CD31" s="53"/>
      <c r="CE31" s="53"/>
      <c r="CF31" s="53"/>
      <c r="CG31" s="53"/>
      <c r="CU31" s="55"/>
      <c r="CV31" s="55"/>
      <c r="CW31" s="55"/>
    </row>
    <row r="32" spans="1:114" s="51" customFormat="1" x14ac:dyDescent="0.2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V32" s="53"/>
      <c r="BW32" s="53"/>
      <c r="BX32" s="53"/>
      <c r="BY32" s="54"/>
      <c r="BZ32" s="53"/>
      <c r="CA32" s="53"/>
      <c r="CB32" s="53"/>
      <c r="CC32" s="53"/>
      <c r="CD32" s="53"/>
      <c r="CE32" s="53"/>
      <c r="CF32" s="53"/>
      <c r="CG32" s="53"/>
      <c r="CU32" s="55"/>
      <c r="CV32" s="55"/>
      <c r="CW32" s="55"/>
    </row>
    <row r="33" spans="5:101" s="51" customFormat="1" x14ac:dyDescent="0.2"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Y33" s="55"/>
      <c r="CU33" s="55"/>
      <c r="CV33" s="55"/>
      <c r="CW33" s="55"/>
    </row>
    <row r="34" spans="5:101" s="51" customFormat="1" x14ac:dyDescent="0.2"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CU34" s="55"/>
      <c r="CV34" s="55"/>
      <c r="CW34" s="55"/>
    </row>
    <row r="35" spans="5:101" s="51" customFormat="1" x14ac:dyDescent="0.2"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</row>
    <row r="36" spans="5:101" s="51" customFormat="1" x14ac:dyDescent="0.2"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5:101" s="51" customFormat="1" x14ac:dyDescent="0.2"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5:101" s="51" customFormat="1" x14ac:dyDescent="0.2"/>
    <row r="39" spans="5:101" s="51" customFormat="1" x14ac:dyDescent="0.2"/>
    <row r="40" spans="5:101" s="51" customFormat="1" x14ac:dyDescent="0.2"/>
    <row r="41" spans="5:101" s="51" customFormat="1" x14ac:dyDescent="0.2"/>
    <row r="42" spans="5:101" s="51" customFormat="1" x14ac:dyDescent="0.2"/>
    <row r="43" spans="5:101" s="51" customFormat="1" x14ac:dyDescent="0.2"/>
    <row r="44" spans="5:101" s="51" customFormat="1" x14ac:dyDescent="0.2"/>
    <row r="45" spans="5:101" s="51" customFormat="1" x14ac:dyDescent="0.2"/>
    <row r="46" spans="5:101" s="51" customFormat="1" x14ac:dyDescent="0.2"/>
    <row r="47" spans="5:101" s="51" customFormat="1" x14ac:dyDescent="0.2"/>
    <row r="48" spans="5:101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2" s="15" customFormat="1" x14ac:dyDescent="0.2"/>
    <row r="63" s="15" customFormat="1" x14ac:dyDescent="0.2"/>
    <row r="6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</sheetData>
  <mergeCells count="118">
    <mergeCell ref="AR5:AT7"/>
    <mergeCell ref="S2:Y2"/>
    <mergeCell ref="B3:X3"/>
    <mergeCell ref="B4:X4"/>
    <mergeCell ref="A5:A9"/>
    <mergeCell ref="B5:E7"/>
    <mergeCell ref="F5:I7"/>
    <mergeCell ref="J5:M7"/>
    <mergeCell ref="N5:Q7"/>
    <mergeCell ref="R5:Y5"/>
    <mergeCell ref="B8:B9"/>
    <mergeCell ref="K8:K9"/>
    <mergeCell ref="L8:M8"/>
    <mergeCell ref="N8:N9"/>
    <mergeCell ref="O8:O9"/>
    <mergeCell ref="P8:Q8"/>
    <mergeCell ref="R8:R9"/>
    <mergeCell ref="C8:C9"/>
    <mergeCell ref="D8:E8"/>
    <mergeCell ref="F8:F9"/>
    <mergeCell ref="G8:G9"/>
    <mergeCell ref="H8:I8"/>
    <mergeCell ref="J8:J9"/>
    <mergeCell ref="AA8:AA9"/>
    <mergeCell ref="CR5:CU7"/>
    <mergeCell ref="CV5:CX7"/>
    <mergeCell ref="CY5:DB7"/>
    <mergeCell ref="DC5:DE7"/>
    <mergeCell ref="R6:U7"/>
    <mergeCell ref="V6:Y7"/>
    <mergeCell ref="BT7:BU7"/>
    <mergeCell ref="BO5:BQ7"/>
    <mergeCell ref="BV5:CC7"/>
    <mergeCell ref="CD5:CG7"/>
    <mergeCell ref="CH5:CJ7"/>
    <mergeCell ref="CK5:CM7"/>
    <mergeCell ref="CN5:CQ7"/>
    <mergeCell ref="AU5:AX7"/>
    <mergeCell ref="AY5:BB7"/>
    <mergeCell ref="BC5:BE7"/>
    <mergeCell ref="BF5:BH7"/>
    <mergeCell ref="BI5:BK7"/>
    <mergeCell ref="BL5:BN7"/>
    <mergeCell ref="Z5:AB7"/>
    <mergeCell ref="AC5:AF7"/>
    <mergeCell ref="AG5:AI7"/>
    <mergeCell ref="AJ5:AM7"/>
    <mergeCell ref="AN5:AQ7"/>
    <mergeCell ref="AB8:AB9"/>
    <mergeCell ref="AC8:AC9"/>
    <mergeCell ref="AD8:AD9"/>
    <mergeCell ref="AE8:AF8"/>
    <mergeCell ref="AG8:AG9"/>
    <mergeCell ref="S8:S9"/>
    <mergeCell ref="T8:U8"/>
    <mergeCell ref="V8:V9"/>
    <mergeCell ref="W8:W9"/>
    <mergeCell ref="X8:Y8"/>
    <mergeCell ref="Z8:Z9"/>
    <mergeCell ref="AO8:AO9"/>
    <mergeCell ref="AP8:AQ8"/>
    <mergeCell ref="AR8:AR9"/>
    <mergeCell ref="AS8:AS9"/>
    <mergeCell ref="AT8:AT9"/>
    <mergeCell ref="AU8:AU9"/>
    <mergeCell ref="AH8:AH9"/>
    <mergeCell ref="AI8:AI9"/>
    <mergeCell ref="AJ8:AJ9"/>
    <mergeCell ref="AK8:AK9"/>
    <mergeCell ref="AL8:AM8"/>
    <mergeCell ref="AN8:AN9"/>
    <mergeCell ref="BD8:BD9"/>
    <mergeCell ref="BE8:BE9"/>
    <mergeCell ref="BF8:BF9"/>
    <mergeCell ref="BG8:BG9"/>
    <mergeCell ref="BH8:BH9"/>
    <mergeCell ref="BI8:BI9"/>
    <mergeCell ref="AV8:AV9"/>
    <mergeCell ref="AW8:AX8"/>
    <mergeCell ref="AY8:AY9"/>
    <mergeCell ref="AZ8:AZ9"/>
    <mergeCell ref="BA8:BB8"/>
    <mergeCell ref="BC8:BC9"/>
    <mergeCell ref="BP8:BP9"/>
    <mergeCell ref="BQ8:BQ9"/>
    <mergeCell ref="BV8:BW8"/>
    <mergeCell ref="BX8:BY8"/>
    <mergeCell ref="BZ8:CA8"/>
    <mergeCell ref="CB8:CC8"/>
    <mergeCell ref="BJ8:BJ9"/>
    <mergeCell ref="BK8:BK9"/>
    <mergeCell ref="BL8:BL9"/>
    <mergeCell ref="BM8:BM9"/>
    <mergeCell ref="BN8:BN9"/>
    <mergeCell ref="BO8:BO9"/>
    <mergeCell ref="CK8:CK9"/>
    <mergeCell ref="CL8:CL9"/>
    <mergeCell ref="CN8:CN9"/>
    <mergeCell ref="CO8:CO9"/>
    <mergeCell ref="CP8:CQ8"/>
    <mergeCell ref="CR8:CR9"/>
    <mergeCell ref="CD8:CD9"/>
    <mergeCell ref="CE8:CE9"/>
    <mergeCell ref="CF8:CG8"/>
    <mergeCell ref="CH8:CH9"/>
    <mergeCell ref="CI8:CI9"/>
    <mergeCell ref="CJ8:CJ9"/>
    <mergeCell ref="CZ8:CZ9"/>
    <mergeCell ref="DA8:DB8"/>
    <mergeCell ref="DC8:DC9"/>
    <mergeCell ref="DD8:DD9"/>
    <mergeCell ref="DE8:DE9"/>
    <mergeCell ref="CS8:CS9"/>
    <mergeCell ref="CT8:CU8"/>
    <mergeCell ref="CV8:CV9"/>
    <mergeCell ref="CW8:CW9"/>
    <mergeCell ref="CX8:CX9"/>
    <mergeCell ref="CY8:CY9"/>
  </mergeCells>
  <printOptions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25" min="2" max="35" man="1"/>
    <brk id="57" min="2" max="35" man="1"/>
    <brk id="88" min="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січень 2017</vt:lpstr>
      <vt:lpstr>'січень 2017'!Заголовки_для_друку</vt:lpstr>
      <vt:lpstr>'січень 2017'!Область_друку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Ваврикович Степан Степанович</cp:lastModifiedBy>
  <cp:lastPrinted>2017-02-10T09:38:24Z</cp:lastPrinted>
  <dcterms:created xsi:type="dcterms:W3CDTF">2017-01-24T09:22:48Z</dcterms:created>
  <dcterms:modified xsi:type="dcterms:W3CDTF">2018-01-02T12:12:42Z</dcterms:modified>
</cp:coreProperties>
</file>