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Гендер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'[5]Sheet1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'[5]Sheet1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'[5]Sheet1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'Гендер'!$A:$A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'Гендер'!$A$1:$V$25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<sst xmlns="http://schemas.openxmlformats.org/spreadsheetml/2006/main" count="80" uniqueCount="54">
  <si>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</si>
  <si>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</si>
  <si>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</si>
  <si>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</si>
  <si>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</si>
  <si>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</si>
  <si>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</si>
  <si>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</si>
  <si>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</si>
  <si>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</si>
  <si>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</si>
  <si>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</si>
  <si>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Всього</t>
  </si>
  <si>
    <t>Тернопільський  МРЦЗ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</si>
  <si>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</si>
  <si>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</si>
  <si>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</si>
  <si>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</si>
  <si>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</si>
  <si>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</si>
  <si>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</si>
  <si>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</si>
  <si>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</si>
  <si>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</si>
  <si>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</si>
  <si>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</si>
  <si>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</si>
  <si>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</si>
  <si>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</si>
  <si>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</si>
  <si>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Безр_жінки</t>
  </si>
  <si>
    <t>Прац</t>
  </si>
  <si>
    <t>навч</t>
  </si>
  <si>
    <t>гром</t>
  </si>
  <si>
    <t>проф.посл</t>
  </si>
  <si>
    <t>безр.на.кін</t>
  </si>
  <si>
    <t>отр.доп</t>
  </si>
  <si>
    <t>(за статтю)</t>
  </si>
  <si>
    <t xml:space="preserve"> осіб</t>
  </si>
  <si>
    <t>Показник</t>
  </si>
  <si>
    <t xml:space="preserve">Все населення </t>
  </si>
  <si>
    <t>Чоловіки</t>
  </si>
  <si>
    <t>% гр 2 до гр 1</t>
  </si>
  <si>
    <t>Жінки</t>
  </si>
  <si>
    <t>% гр 4 до гр1</t>
  </si>
  <si>
    <t>Мали статус безробітного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</si>
  <si>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</si>
  <si>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</si>
  <si>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</si>
  <si>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 xml:space="preserve">Мали статус безробітного </t>
  </si>
  <si>
    <t xml:space="preserve">    з них, отримували допомогу по безробіттю</t>
  </si>
  <si>
    <t xml:space="preserve"> активної політики сприяння зайнятості у січні-квітні 2018 року</t>
  </si>
  <si>
    <t>Станом на 1 травня 2018 року:</t>
  </si>
  <si>
    <t>Надання послуг державною службою зайнятості зареєстрованим безробітним та іншим категоріям громадян у січні-квітні 2018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</si>
</sst>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#,##0.0"/>
    <numFmt numFmtId="185" formatCode="0.0"/>
    <numFmt numFmtId="186" formatCode="dd\.mm\.yyyy"/>
    <numFmt numFmtId="187" formatCode="##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8"/>
      <color indexed="9"/>
      <name val="Times New Roman"/>
      <family val="1"/>
    </font>
    <font>
      <i/>
      <sz val="14"/>
      <color indexed="9"/>
      <name val="Times New Roman"/>
      <family val="1"/>
    </font>
    <font>
      <i/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8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8"/>
      <color theme="0"/>
      <name val="Times New Roman"/>
      <family val="1"/>
    </font>
    <font>
      <i/>
      <sz val="14"/>
      <color theme="0"/>
      <name val="Times New Roman"/>
      <family val="1"/>
    </font>
    <font>
      <i/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8"/>
      <color theme="0"/>
      <name val="Times New Roman"/>
      <family val="1"/>
    </font>
    <font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3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3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3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3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4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4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4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4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4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7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6" fontId="27" fillId="0" borderId="0" applyFont="0" applyFill="0" applyBorder="0" applyProtection="0">
      <alignment/>
    </xf>
    <xf numFmtId="186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3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4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1" fillId="19" borderId="12" applyNumberFormat="0" applyAlignment="0" applyProtection="0"/>
    <xf numFmtId="0" fontId="15" fillId="10" borderId="12" applyNumberFormat="0" applyFont="0" applyAlignment="0" applyProtection="0"/>
    <xf numFmtId="0" fontId="27" fillId="10" borderId="12" applyNumberFormat="0" applyFont="0" applyAlignment="0" applyProtection="0"/>
    <xf numFmtId="0" fontId="27" fillId="10" borderId="12" applyNumberFormat="0" applyFont="0" applyAlignment="0" applyProtection="0"/>
    <xf numFmtId="0" fontId="15" fillId="10" borderId="12" applyNumberFormat="0" applyFont="0" applyAlignment="0" applyProtection="0"/>
    <xf numFmtId="0" fontId="41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1" fontId="43" fillId="0" borderId="0" xfId="504" applyNumberFormat="1" applyFont="1" applyFill="1" applyAlignment="1" applyProtection="1">
      <alignment horizontal="center"/>
      <protection locked="0"/>
    </xf>
    <xf numFmtId="1" fontId="29" fillId="0" borderId="0" xfId="504" applyNumberFormat="1" applyFont="1" applyFill="1" applyProtection="1">
      <alignment/>
      <protection locked="0"/>
    </xf>
    <xf numFmtId="1" fontId="29" fillId="50" borderId="0" xfId="504" applyNumberFormat="1" applyFont="1" applyFill="1" applyBorder="1" applyAlignment="1" applyProtection="1">
      <alignment horizontal="right"/>
      <protection locked="0"/>
    </xf>
    <xf numFmtId="1" fontId="29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Border="1" applyAlignment="1" applyProtection="1">
      <alignment/>
      <protection locked="0"/>
    </xf>
    <xf numFmtId="1" fontId="45" fillId="50" borderId="0" xfId="504" applyNumberFormat="1" applyFont="1" applyFill="1" applyBorder="1" applyAlignment="1" applyProtection="1">
      <alignment/>
      <protection locked="0"/>
    </xf>
    <xf numFmtId="1" fontId="29" fillId="50" borderId="0" xfId="504" applyNumberFormat="1" applyFont="1" applyFill="1" applyBorder="1" applyAlignment="1" applyProtection="1">
      <alignment horizontal="center"/>
      <protection locked="0"/>
    </xf>
    <xf numFmtId="3" fontId="44" fillId="0" borderId="0" xfId="504" applyNumberFormat="1" applyFont="1" applyFill="1" applyAlignment="1" applyProtection="1">
      <alignment horizontal="center" vertical="center"/>
      <protection locked="0"/>
    </xf>
    <xf numFmtId="3" fontId="44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2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504" applyNumberFormat="1" applyFont="1" applyFill="1" applyBorder="1" applyAlignment="1" applyProtection="1">
      <alignment/>
      <protection locked="0"/>
    </xf>
    <xf numFmtId="1" fontId="42" fillId="0" borderId="0" xfId="504" applyNumberFormat="1" applyFont="1" applyFill="1" applyAlignment="1" applyProtection="1">
      <alignment horizontal="left"/>
      <protection locked="0"/>
    </xf>
    <xf numFmtId="1" fontId="42" fillId="0" borderId="0" xfId="504" applyNumberFormat="1" applyFont="1" applyFill="1" applyBorder="1" applyProtection="1">
      <alignment/>
      <protection locked="0"/>
    </xf>
    <xf numFmtId="1" fontId="42" fillId="0" borderId="0" xfId="504" applyNumberFormat="1" applyFont="1" applyFill="1" applyBorder="1" applyAlignment="1" applyProtection="1">
      <alignment horizontal="center" vertical="center"/>
      <protection locked="0"/>
    </xf>
    <xf numFmtId="3" fontId="50" fillId="0" borderId="3" xfId="504" applyNumberFormat="1" applyFont="1" applyFill="1" applyBorder="1" applyAlignment="1" applyProtection="1">
      <alignment horizontal="center" vertical="center"/>
      <protection locked="0"/>
    </xf>
    <xf numFmtId="1" fontId="50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0" fillId="0" borderId="3" xfId="504" applyNumberFormat="1" applyFont="1" applyFill="1" applyBorder="1" applyAlignment="1" applyProtection="1">
      <alignment horizontal="center" vertical="center"/>
      <protection locked="0"/>
    </xf>
    <xf numFmtId="1" fontId="51" fillId="0" borderId="3" xfId="504" applyNumberFormat="1" applyFont="1" applyFill="1" applyBorder="1" applyAlignment="1" applyProtection="1">
      <alignment horizontal="center" vertical="center"/>
      <protection/>
    </xf>
    <xf numFmtId="3" fontId="51" fillId="0" borderId="3" xfId="504" applyNumberFormat="1" applyFont="1" applyFill="1" applyBorder="1" applyAlignment="1" applyProtection="1">
      <alignment horizontal="center" vertical="center"/>
      <protection/>
    </xf>
    <xf numFmtId="1" fontId="51" fillId="0" borderId="0" xfId="504" applyNumberFormat="1" applyFont="1" applyFill="1" applyBorder="1" applyAlignment="1" applyProtection="1">
      <alignment horizontal="center" vertical="center"/>
      <protection locked="0"/>
    </xf>
    <xf numFmtId="1" fontId="21" fillId="0" borderId="3" xfId="505" applyNumberFormat="1" applyFont="1" applyFill="1" applyBorder="1" applyProtection="1">
      <alignment/>
      <protection locked="0"/>
    </xf>
    <xf numFmtId="1" fontId="21" fillId="0" borderId="3" xfId="505" applyNumberFormat="1" applyFont="1" applyFill="1" applyBorder="1" applyAlignment="1" applyProtection="1">
      <alignment vertical="center"/>
      <protection locked="0"/>
    </xf>
    <xf numFmtId="1" fontId="20" fillId="0" borderId="0" xfId="504" applyNumberFormat="1" applyFont="1" applyFill="1" applyBorder="1" applyProtection="1">
      <alignment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20" fillId="0" borderId="0" xfId="504" applyNumberFormat="1" applyFont="1" applyFill="1" applyBorder="1" applyAlignment="1" applyProtection="1">
      <alignment horizontal="center" vertical="center"/>
      <protection locked="0"/>
    </xf>
    <xf numFmtId="1" fontId="48" fillId="0" borderId="0" xfId="504" applyNumberFormat="1" applyFont="1" applyFill="1" applyBorder="1" applyAlignment="1" applyProtection="1">
      <alignment horizontal="center" vertical="center"/>
      <protection locked="0"/>
    </xf>
    <xf numFmtId="1" fontId="20" fillId="0" borderId="0" xfId="504" applyNumberFormat="1" applyFont="1" applyFill="1" applyBorder="1" applyAlignment="1" applyProtection="1">
      <alignment horizontal="right"/>
      <protection locked="0"/>
    </xf>
    <xf numFmtId="0" fontId="20" fillId="0" borderId="0" xfId="506" applyFont="1">
      <alignment/>
      <protection/>
    </xf>
    <xf numFmtId="0" fontId="42" fillId="0" borderId="0" xfId="506" applyFont="1">
      <alignment/>
      <protection/>
    </xf>
    <xf numFmtId="0" fontId="46" fillId="0" borderId="0" xfId="506" applyFont="1" applyFill="1" applyAlignment="1">
      <alignment/>
      <protection/>
    </xf>
    <xf numFmtId="0" fontId="46" fillId="0" borderId="0" xfId="506" applyFont="1" applyFill="1" applyAlignment="1">
      <alignment horizontal="center"/>
      <protection/>
    </xf>
    <xf numFmtId="0" fontId="54" fillId="0" borderId="3" xfId="501" applyFont="1" applyFill="1" applyBorder="1" applyAlignment="1">
      <alignment horizontal="center" vertical="center" wrapText="1"/>
      <protection/>
    </xf>
    <xf numFmtId="0" fontId="54" fillId="0" borderId="22" xfId="501" applyFont="1" applyFill="1" applyBorder="1" applyAlignment="1">
      <alignment horizontal="center" vertical="center" wrapText="1"/>
      <protection/>
    </xf>
    <xf numFmtId="0" fontId="54" fillId="0" borderId="22" xfId="506" applyFont="1" applyBorder="1" applyAlignment="1">
      <alignment horizontal="center" vertical="center" wrapText="1"/>
      <protection/>
    </xf>
    <xf numFmtId="0" fontId="43" fillId="0" borderId="22" xfId="506" applyFont="1" applyBorder="1" applyAlignment="1">
      <alignment horizontal="center" vertical="center" wrapText="1"/>
      <protection/>
    </xf>
    <xf numFmtId="0" fontId="43" fillId="50" borderId="3" xfId="506" applyFont="1" applyFill="1" applyBorder="1" applyAlignment="1">
      <alignment horizontal="center" vertical="center" wrapText="1"/>
      <protection/>
    </xf>
    <xf numFmtId="0" fontId="29" fillId="0" borderId="0" xfId="507" applyFont="1" applyAlignment="1">
      <alignment vertical="center" wrapText="1"/>
      <protection/>
    </xf>
    <xf numFmtId="0" fontId="21" fillId="0" borderId="3" xfId="507" applyFont="1" applyBorder="1" applyAlignment="1">
      <alignment horizontal="center" vertical="center" wrapText="1"/>
      <protection/>
    </xf>
    <xf numFmtId="0" fontId="21" fillId="0" borderId="3" xfId="507" applyFont="1" applyFill="1" applyBorder="1" applyAlignment="1">
      <alignment horizontal="center" vertical="center" wrapText="1"/>
      <protection/>
    </xf>
    <xf numFmtId="0" fontId="52" fillId="0" borderId="0" xfId="507" applyFont="1" applyAlignment="1">
      <alignment vertical="center" wrapText="1"/>
      <protection/>
    </xf>
    <xf numFmtId="0" fontId="54" fillId="17" borderId="3" xfId="507" applyFont="1" applyFill="1" applyBorder="1" applyAlignment="1">
      <alignment vertical="center" wrapText="1"/>
      <protection/>
    </xf>
    <xf numFmtId="184" fontId="47" fillId="0" borderId="0" xfId="507" applyNumberFormat="1" applyFont="1" applyAlignment="1">
      <alignment vertical="center" wrapText="1"/>
      <protection/>
    </xf>
    <xf numFmtId="0" fontId="47" fillId="0" borderId="0" xfId="507" applyFont="1" applyAlignment="1">
      <alignment vertical="center" wrapText="1"/>
      <protection/>
    </xf>
    <xf numFmtId="0" fontId="54" fillId="0" borderId="3" xfId="506" applyFont="1" applyBorder="1" applyAlignment="1">
      <alignment horizontal="left" vertical="center" wrapText="1"/>
      <protection/>
    </xf>
    <xf numFmtId="0" fontId="54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54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1" fontId="80" fillId="0" borderId="0" xfId="504" applyNumberFormat="1" applyFont="1" applyFill="1" applyBorder="1" applyAlignment="1" applyProtection="1">
      <alignment horizontal="center" vertical="center"/>
      <protection locked="0"/>
    </xf>
    <xf numFmtId="1" fontId="81" fillId="0" borderId="0" xfId="504" applyNumberFormat="1" applyFont="1" applyFill="1" applyBorder="1" applyAlignment="1" applyProtection="1">
      <alignment horizontal="center" vertical="center"/>
      <protection locked="0"/>
    </xf>
    <xf numFmtId="3" fontId="82" fillId="0" borderId="3" xfId="501" applyNumberFormat="1" applyFont="1" applyBorder="1" applyAlignment="1">
      <alignment horizontal="center" vertical="center" wrapText="1"/>
      <protection/>
    </xf>
    <xf numFmtId="3" fontId="82" fillId="0" borderId="3" xfId="501" applyNumberFormat="1" applyFont="1" applyFill="1" applyBorder="1" applyAlignment="1">
      <alignment horizontal="center" vertical="center" wrapText="1"/>
      <protection/>
    </xf>
    <xf numFmtId="184" fontId="82" fillId="0" borderId="3" xfId="501" applyNumberFormat="1" applyFont="1" applyFill="1" applyBorder="1" applyAlignment="1">
      <alignment horizontal="center" vertical="center" wrapText="1"/>
      <protection/>
    </xf>
    <xf numFmtId="185" fontId="82" fillId="0" borderId="3" xfId="501" applyNumberFormat="1" applyFont="1" applyFill="1" applyBorder="1" applyAlignment="1">
      <alignment horizontal="center" vertical="center"/>
      <protection/>
    </xf>
    <xf numFmtId="3" fontId="82" fillId="17" borderId="3" xfId="507" applyNumberFormat="1" applyFont="1" applyFill="1" applyBorder="1" applyAlignment="1">
      <alignment horizontal="center" vertical="center" wrapText="1"/>
      <protection/>
    </xf>
    <xf numFmtId="3" fontId="82" fillId="0" borderId="3" xfId="506" applyNumberFormat="1" applyFont="1" applyBorder="1" applyAlignment="1">
      <alignment horizontal="center" vertical="center" wrapText="1"/>
      <protection/>
    </xf>
    <xf numFmtId="3" fontId="82" fillId="0" borderId="3" xfId="507" applyNumberFormat="1" applyFont="1" applyBorder="1" applyAlignment="1">
      <alignment horizontal="center" vertical="center" wrapText="1"/>
      <protection/>
    </xf>
    <xf numFmtId="3" fontId="83" fillId="0" borderId="3" xfId="508" applyNumberFormat="1" applyFont="1" applyFill="1" applyBorder="1" applyAlignment="1">
      <alignment horizontal="center" vertical="center"/>
      <protection/>
    </xf>
    <xf numFmtId="3" fontId="83" fillId="0" borderId="23" xfId="508" applyNumberFormat="1" applyFont="1" applyFill="1" applyBorder="1" applyAlignment="1">
      <alignment horizontal="center" vertical="center"/>
      <protection/>
    </xf>
    <xf numFmtId="1" fontId="84" fillId="0" borderId="3" xfId="505" applyNumberFormat="1" applyFont="1" applyFill="1" applyBorder="1" applyProtection="1">
      <alignment/>
      <protection locked="0"/>
    </xf>
    <xf numFmtId="184" fontId="85" fillId="0" borderId="3" xfId="504" applyNumberFormat="1" applyFont="1" applyFill="1" applyBorder="1" applyAlignment="1" applyProtection="1">
      <alignment horizontal="center" vertical="center"/>
      <protection/>
    </xf>
    <xf numFmtId="3" fontId="83" fillId="50" borderId="3" xfId="504" applyNumberFormat="1" applyFont="1" applyFill="1" applyBorder="1" applyAlignment="1" applyProtection="1">
      <alignment horizontal="center" vertical="center"/>
      <protection locked="0"/>
    </xf>
    <xf numFmtId="3" fontId="83" fillId="50" borderId="23" xfId="504" applyNumberFormat="1" applyFont="1" applyFill="1" applyBorder="1" applyAlignment="1" applyProtection="1">
      <alignment horizontal="center" vertical="center"/>
      <protection locked="0"/>
    </xf>
    <xf numFmtId="3" fontId="83" fillId="50" borderId="3" xfId="504" applyNumberFormat="1" applyFont="1" applyFill="1" applyBorder="1" applyAlignment="1" applyProtection="1">
      <alignment horizontal="center" vertical="center"/>
      <protection/>
    </xf>
    <xf numFmtId="3" fontId="82" fillId="50" borderId="3" xfId="506" applyNumberFormat="1" applyFont="1" applyFill="1" applyBorder="1" applyAlignment="1">
      <alignment horizontal="center" vertical="center" wrapText="1"/>
      <protection/>
    </xf>
    <xf numFmtId="184" fontId="82" fillId="50" borderId="3" xfId="506" applyNumberFormat="1" applyFont="1" applyFill="1" applyBorder="1" applyAlignment="1">
      <alignment horizontal="center" vertical="center" wrapText="1"/>
      <protection/>
    </xf>
    <xf numFmtId="3" fontId="82" fillId="0" borderId="3" xfId="506" applyNumberFormat="1" applyFont="1" applyFill="1" applyBorder="1" applyAlignment="1">
      <alignment horizontal="center" vertical="center" wrapText="1"/>
      <protection/>
    </xf>
    <xf numFmtId="184" fontId="86" fillId="50" borderId="3" xfId="506" applyNumberFormat="1" applyFont="1" applyFill="1" applyBorder="1" applyAlignment="1">
      <alignment horizontal="center" vertical="center" wrapText="1"/>
      <protection/>
    </xf>
    <xf numFmtId="184" fontId="85" fillId="50" borderId="3" xfId="504" applyNumberFormat="1" applyFont="1" applyFill="1" applyBorder="1" applyAlignment="1" applyProtection="1">
      <alignment horizontal="center" vertical="center"/>
      <protection/>
    </xf>
    <xf numFmtId="1" fontId="87" fillId="50" borderId="0" xfId="504" applyNumberFormat="1" applyFont="1" applyFill="1" applyBorder="1" applyProtection="1">
      <alignment/>
      <protection locked="0"/>
    </xf>
    <xf numFmtId="1" fontId="87" fillId="50" borderId="0" xfId="504" applyNumberFormat="1" applyFont="1" applyFill="1" applyBorder="1" applyAlignment="1" applyProtection="1">
      <alignment horizontal="center" vertical="center"/>
      <protection locked="0"/>
    </xf>
    <xf numFmtId="1" fontId="87" fillId="50" borderId="0" xfId="504" applyNumberFormat="1" applyFont="1" applyFill="1" applyProtection="1">
      <alignment/>
      <protection locked="0"/>
    </xf>
    <xf numFmtId="1" fontId="87" fillId="50" borderId="0" xfId="504" applyNumberFormat="1" applyFont="1" applyFill="1" applyBorder="1" applyAlignment="1" applyProtection="1">
      <alignment horizontal="center"/>
      <protection locked="0"/>
    </xf>
    <xf numFmtId="1" fontId="88" fillId="50" borderId="0" xfId="504" applyNumberFormat="1" applyFont="1" applyFill="1" applyBorder="1" applyAlignment="1" applyProtection="1">
      <alignment horizontal="center" vertical="center"/>
      <protection locked="0"/>
    </xf>
    <xf numFmtId="1" fontId="87" fillId="50" borderId="0" xfId="504" applyNumberFormat="1" applyFont="1" applyFill="1" applyBorder="1" applyAlignment="1" applyProtection="1">
      <alignment horizontal="right"/>
      <protection locked="0"/>
    </xf>
    <xf numFmtId="0" fontId="30" fillId="0" borderId="0" xfId="506" applyFont="1" applyFill="1" applyAlignment="1">
      <alignment horizontal="center" vertical="center" wrapText="1"/>
      <protection/>
    </xf>
    <xf numFmtId="0" fontId="53" fillId="0" borderId="0" xfId="506" applyFont="1" applyFill="1" applyAlignment="1">
      <alignment horizontal="center"/>
      <protection/>
    </xf>
    <xf numFmtId="0" fontId="55" fillId="0" borderId="24" xfId="507" applyFont="1" applyBorder="1" applyAlignment="1">
      <alignment horizontal="center" vertical="center" wrapText="1"/>
      <protection/>
    </xf>
    <xf numFmtId="0" fontId="54" fillId="0" borderId="25" xfId="507" applyFont="1" applyBorder="1" applyAlignment="1">
      <alignment horizontal="center" vertical="center" wrapText="1"/>
      <protection/>
    </xf>
    <xf numFmtId="0" fontId="54" fillId="0" borderId="26" xfId="507" applyFont="1" applyBorder="1" applyAlignment="1">
      <alignment horizontal="center" vertical="center" wrapText="1"/>
      <protection/>
    </xf>
    <xf numFmtId="1" fontId="21" fillId="0" borderId="27" xfId="504" applyNumberFormat="1" applyFont="1" applyFill="1" applyBorder="1" applyAlignment="1" applyProtection="1">
      <alignment horizontal="center" vertical="center" wrapText="1"/>
      <protection/>
    </xf>
    <xf numFmtId="1" fontId="21" fillId="0" borderId="28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0" fillId="0" borderId="0" xfId="504" applyNumberFormat="1" applyFont="1" applyFill="1" applyAlignment="1" applyProtection="1">
      <alignment horizontal="center" vertical="center" wrapText="1"/>
      <protection locked="0"/>
    </xf>
    <xf numFmtId="1" fontId="43" fillId="0" borderId="0" xfId="504" applyNumberFormat="1" applyFont="1" applyFill="1" applyBorder="1" applyAlignment="1" applyProtection="1">
      <alignment horizontal="center"/>
      <protection locked="0"/>
    </xf>
    <xf numFmtId="1" fontId="49" fillId="0" borderId="3" xfId="504" applyNumberFormat="1" applyFont="1" applyFill="1" applyBorder="1" applyAlignment="1" applyProtection="1">
      <alignment horizontal="left"/>
      <protection locked="0"/>
    </xf>
    <xf numFmtId="1" fontId="21" fillId="0" borderId="27" xfId="505" applyNumberFormat="1" applyFont="1" applyFill="1" applyBorder="1" applyAlignment="1" applyProtection="1">
      <alignment horizontal="center" vertical="center" wrapText="1"/>
      <protection/>
    </xf>
    <xf numFmtId="1" fontId="21" fillId="0" borderId="28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0" fillId="0" borderId="0" xfId="504" applyNumberFormat="1" applyFont="1" applyFill="1" applyBorder="1" applyAlignment="1" applyProtection="1">
      <alignment horizontal="center" vertical="center"/>
      <protection locked="0"/>
    </xf>
    <xf numFmtId="3" fontId="80" fillId="50" borderId="3" xfId="504" applyNumberFormat="1" applyFont="1" applyFill="1" applyBorder="1" applyAlignment="1" applyProtection="1">
      <alignment horizontal="center" vertical="center" wrapText="1" shrinkToFit="1"/>
      <protection/>
    </xf>
    <xf numFmtId="1" fontId="87" fillId="0" borderId="0" xfId="504" applyNumberFormat="1" applyFont="1" applyFill="1" applyProtection="1">
      <alignment/>
      <protection locked="0"/>
    </xf>
    <xf numFmtId="1" fontId="89" fillId="0" borderId="0" xfId="504" applyNumberFormat="1" applyFont="1" applyFill="1" applyBorder="1" applyProtection="1">
      <alignment/>
      <protection locked="0"/>
    </xf>
    <xf numFmtId="1" fontId="87" fillId="0" borderId="0" xfId="504" applyNumberFormat="1" applyFont="1" applyFill="1" applyBorder="1" applyProtection="1">
      <alignment/>
      <protection locked="0"/>
    </xf>
    <xf numFmtId="1" fontId="90" fillId="0" borderId="0" xfId="504" applyNumberFormat="1" applyFont="1" applyFill="1" applyBorder="1" applyAlignment="1" applyProtection="1">
      <alignment/>
      <protection locked="0"/>
    </xf>
    <xf numFmtId="1" fontId="91" fillId="50" borderId="0" xfId="504" applyNumberFormat="1" applyFont="1" applyFill="1" applyBorder="1" applyAlignment="1" applyProtection="1">
      <alignment/>
      <protection locked="0"/>
    </xf>
    <xf numFmtId="1" fontId="91" fillId="0" borderId="0" xfId="504" applyNumberFormat="1" applyFont="1" applyFill="1" applyBorder="1" applyAlignment="1" applyProtection="1">
      <alignment/>
      <protection locked="0"/>
    </xf>
    <xf numFmtId="1" fontId="92" fillId="0" borderId="0" xfId="504" applyNumberFormat="1" applyFont="1" applyFill="1" applyBorder="1" applyAlignment="1" applyProtection="1">
      <alignment horizontal="center" vertical="center"/>
      <protection locked="0"/>
    </xf>
    <xf numFmtId="1" fontId="87" fillId="0" borderId="0" xfId="504" applyNumberFormat="1" applyFont="1" applyFill="1" applyBorder="1" applyAlignment="1" applyProtection="1">
      <alignment horizontal="center" vertical="center"/>
      <protection locked="0"/>
    </xf>
    <xf numFmtId="1" fontId="93" fillId="0" borderId="0" xfId="504" applyNumberFormat="1" applyFont="1" applyFill="1" applyBorder="1" applyAlignment="1" applyProtection="1">
      <alignment horizontal="center" vertical="center"/>
      <protection locked="0"/>
    </xf>
    <xf numFmtId="1" fontId="88" fillId="0" borderId="0" xfId="504" applyNumberFormat="1" applyFont="1" applyFill="1" applyBorder="1" applyAlignment="1" applyProtection="1">
      <alignment horizontal="center" vertical="center"/>
      <protection locked="0"/>
    </xf>
    <xf numFmtId="1" fontId="89" fillId="0" borderId="0" xfId="504" applyNumberFormat="1" applyFont="1" applyFill="1" applyBorder="1" applyAlignment="1" applyProtection="1">
      <alignment horizontal="center" vertical="center"/>
      <protection locked="0"/>
    </xf>
    <xf numFmtId="1" fontId="87" fillId="0" borderId="0" xfId="504" applyNumberFormat="1" applyFont="1" applyFill="1" applyBorder="1" applyAlignment="1" applyProtection="1">
      <alignment horizontal="right"/>
      <protection locked="0"/>
    </xf>
    <xf numFmtId="1" fontId="94" fillId="0" borderId="0" xfId="504" applyNumberFormat="1" applyFont="1" applyFill="1" applyBorder="1" applyAlignment="1" applyProtection="1">
      <alignment horizontal="right"/>
      <protection locked="0"/>
    </xf>
  </cellXfs>
  <cellStyles count="546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Укомплектування_11_2013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Результат" xfId="532"/>
    <cellStyle name="Связанная ячейка" xfId="533"/>
    <cellStyle name="Связанная ячейка 2" xfId="534"/>
    <cellStyle name="Связанная ячейка 3" xfId="535"/>
    <cellStyle name="Связанная ячейка 4" xfId="536"/>
    <cellStyle name="Связанная ячейка 5" xfId="537"/>
    <cellStyle name="Середній" xfId="538"/>
    <cellStyle name="Середній 2" xfId="539"/>
    <cellStyle name="Стиль 1" xfId="540"/>
    <cellStyle name="Стиль 1 2" xfId="541"/>
    <cellStyle name="Текст попередження" xfId="542"/>
    <cellStyle name="Текст попередження 2" xfId="543"/>
    <cellStyle name="Текст пояснення" xfId="544"/>
    <cellStyle name="Текст пояснення 2" xfId="545"/>
    <cellStyle name="Текст предупреждения" xfId="546"/>
    <cellStyle name="Текст предупреждения 2" xfId="547"/>
    <cellStyle name="Текст предупреждения 3" xfId="548"/>
    <cellStyle name="Текст предупреждения 4" xfId="549"/>
    <cellStyle name="Текст предупреждения 5" xfId="550"/>
    <cellStyle name="Тысячи [0]_Анализ" xfId="551"/>
    <cellStyle name="Тысячи_Анализ" xfId="552"/>
    <cellStyle name="ФинᎰнсовый_Лист1 (3)_1" xfId="553"/>
    <cellStyle name="Comma" xfId="554"/>
    <cellStyle name="Comma [0]" xfId="555"/>
    <cellStyle name="Хороший" xfId="556"/>
    <cellStyle name="Хороший 2" xfId="557"/>
    <cellStyle name="Хороший 2 2" xfId="558"/>
    <cellStyle name="Хороший 3" xfId="55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44;&#1086;&#1076;&#1072;&#1090;&#1082;&#1080;&#1043;&#1077;&#1085;&#1076;&#1077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0" zoomScaleNormal="70" zoomScaleSheetLayoutView="76" zoomScalePageLayoutView="0" workbookViewId="0" topLeftCell="A1">
      <selection activeCell="A1" sqref="A1:F1"/>
    </sheetView>
  </sheetViews>
  <sheetFormatPr defaultColWidth="0" defaultRowHeight="15"/>
  <cols>
    <col min="1" max="1" width="51.140625" style="30" customWidth="1"/>
    <col min="2" max="2" width="18.421875" style="30" customWidth="1"/>
    <col min="3" max="3" width="15.8515625" style="50" customWidth="1"/>
    <col min="4" max="4" width="12.7109375" style="50" customWidth="1"/>
    <col min="5" max="5" width="14.7109375" style="50" customWidth="1"/>
    <col min="6" max="6" width="12.421875" style="50" customWidth="1"/>
    <col min="7" max="7" width="11.28125" style="30" bestFit="1" customWidth="1"/>
    <col min="8" max="254" width="9.140625" style="30" customWidth="1"/>
    <col min="255" max="255" width="54.28125" style="30" customWidth="1"/>
    <col min="256" max="16384" width="0" style="30" hidden="1" customWidth="1"/>
  </cols>
  <sheetData>
    <row r="1" spans="1:6" ht="58.5" customHeight="1">
      <c r="A1" s="78" t="s">
        <v>53</v>
      </c>
      <c r="B1" s="78"/>
      <c r="C1" s="78"/>
      <c r="D1" s="78"/>
      <c r="E1" s="78"/>
      <c r="F1" s="78"/>
    </row>
    <row r="2" spans="1:6" s="31" customFormat="1" ht="21" customHeight="1">
      <c r="A2" s="79" t="s">
        <v>37</v>
      </c>
      <c r="B2" s="79"/>
      <c r="C2" s="79"/>
      <c r="D2" s="79"/>
      <c r="E2" s="79"/>
      <c r="F2" s="79"/>
    </row>
    <row r="3" spans="1:6" ht="18" customHeight="1">
      <c r="A3" s="32"/>
      <c r="B3" s="32"/>
      <c r="C3" s="32"/>
      <c r="D3" s="32"/>
      <c r="E3" s="32"/>
      <c r="F3" s="33" t="s">
        <v>38</v>
      </c>
    </row>
    <row r="4" spans="1:6" s="39" customFormat="1" ht="57" customHeight="1">
      <c r="A4" s="34" t="s">
        <v>39</v>
      </c>
      <c r="B4" s="35" t="s">
        <v>40</v>
      </c>
      <c r="C4" s="36" t="s">
        <v>41</v>
      </c>
      <c r="D4" s="37" t="s">
        <v>42</v>
      </c>
      <c r="E4" s="36" t="s">
        <v>43</v>
      </c>
      <c r="F4" s="38" t="s">
        <v>44</v>
      </c>
    </row>
    <row r="5" spans="1:6" s="42" customFormat="1" ht="17.25" customHeight="1">
      <c r="A5" s="40" t="s">
        <v>0</v>
      </c>
      <c r="B5" s="40">
        <v>1</v>
      </c>
      <c r="C5" s="41">
        <v>2</v>
      </c>
      <c r="D5" s="40">
        <v>3</v>
      </c>
      <c r="E5" s="41">
        <v>4</v>
      </c>
      <c r="F5" s="40">
        <v>5</v>
      </c>
    </row>
    <row r="6" spans="1:7" s="45" customFormat="1" ht="33.75" customHeight="1">
      <c r="A6" s="43" t="s">
        <v>45</v>
      </c>
      <c r="B6" s="57">
        <f>Гендер!B7</f>
        <v>15018</v>
      </c>
      <c r="C6" s="67">
        <f>B6-E6</f>
        <v>7661</v>
      </c>
      <c r="D6" s="68">
        <f>C6/B6*100</f>
        <v>51.01211879078439</v>
      </c>
      <c r="E6" s="69">
        <f>Гендер!X7</f>
        <v>7357</v>
      </c>
      <c r="F6" s="70">
        <f>E6/B6*100</f>
        <v>48.98788120921561</v>
      </c>
      <c r="G6" s="44"/>
    </row>
    <row r="7" spans="1:7" s="45" customFormat="1" ht="46.5" customHeight="1">
      <c r="A7" s="46" t="s">
        <v>46</v>
      </c>
      <c r="B7" s="58">
        <f>Гендер!E7</f>
        <v>8430</v>
      </c>
      <c r="C7" s="67">
        <f>B7-E7</f>
        <v>4987</v>
      </c>
      <c r="D7" s="68">
        <f>C7/B7*100</f>
        <v>59.15776986951364</v>
      </c>
      <c r="E7" s="69">
        <f>Гендер!Y7</f>
        <v>3443</v>
      </c>
      <c r="F7" s="70">
        <f>E7/B7*100</f>
        <v>40.84223013048636</v>
      </c>
      <c r="G7" s="44"/>
    </row>
    <row r="8" spans="1:7" s="45" customFormat="1" ht="34.5" customHeight="1">
      <c r="A8" s="47" t="s">
        <v>47</v>
      </c>
      <c r="B8" s="59">
        <f>Гендер!H7</f>
        <v>653</v>
      </c>
      <c r="C8" s="67">
        <f>B8-E8</f>
        <v>330</v>
      </c>
      <c r="D8" s="68">
        <f>C8/B8*100</f>
        <v>50.535987748851454</v>
      </c>
      <c r="E8" s="69">
        <f>Гендер!Z7</f>
        <v>323</v>
      </c>
      <c r="F8" s="70">
        <f>E8/B8*100</f>
        <v>49.464012251148546</v>
      </c>
      <c r="G8" s="44"/>
    </row>
    <row r="9" spans="1:7" s="45" customFormat="1" ht="62.25" customHeight="1">
      <c r="A9" s="47" t="s">
        <v>3</v>
      </c>
      <c r="B9" s="59">
        <f>Гендер!K7</f>
        <v>978</v>
      </c>
      <c r="C9" s="67">
        <f>B9-E9</f>
        <v>600</v>
      </c>
      <c r="D9" s="68">
        <f>C9/B9*100</f>
        <v>61.34969325153374</v>
      </c>
      <c r="E9" s="69">
        <f>Гендер!AA7</f>
        <v>378</v>
      </c>
      <c r="F9" s="70">
        <f>E9/B9*100</f>
        <v>38.65030674846626</v>
      </c>
      <c r="G9" s="44"/>
    </row>
    <row r="10" spans="1:7" s="48" customFormat="1" ht="48.75" customHeight="1">
      <c r="A10" s="47" t="s">
        <v>48</v>
      </c>
      <c r="B10" s="59">
        <f>Гендер!N7</f>
        <v>14589</v>
      </c>
      <c r="C10" s="67">
        <f>B10-E10</f>
        <v>7458</v>
      </c>
      <c r="D10" s="68">
        <f>C10/B10*100</f>
        <v>51.12070738227431</v>
      </c>
      <c r="E10" s="69">
        <f>Гендер!AB7</f>
        <v>7131</v>
      </c>
      <c r="F10" s="70">
        <f>E10/B10*100</f>
        <v>48.87929261772568</v>
      </c>
      <c r="G10" s="44"/>
    </row>
    <row r="11" spans="1:7" s="48" customFormat="1" ht="27" customHeight="1">
      <c r="A11" s="80" t="s">
        <v>52</v>
      </c>
      <c r="B11" s="81"/>
      <c r="C11" s="81"/>
      <c r="D11" s="81"/>
      <c r="E11" s="81"/>
      <c r="F11" s="82"/>
      <c r="G11" s="44"/>
    </row>
    <row r="12" spans="1:7" s="48" customFormat="1" ht="48.75" customHeight="1">
      <c r="A12" s="34" t="s">
        <v>39</v>
      </c>
      <c r="B12" s="35" t="s">
        <v>40</v>
      </c>
      <c r="C12" s="36" t="s">
        <v>41</v>
      </c>
      <c r="D12" s="37" t="s">
        <v>42</v>
      </c>
      <c r="E12" s="36" t="s">
        <v>43</v>
      </c>
      <c r="F12" s="38" t="s">
        <v>44</v>
      </c>
      <c r="G12" s="44"/>
    </row>
    <row r="13" spans="1:8" ht="48.75" customHeight="1">
      <c r="A13" s="49" t="s">
        <v>49</v>
      </c>
      <c r="B13" s="53">
        <f>Гендер!Q7</f>
        <v>8770</v>
      </c>
      <c r="C13" s="54">
        <f>B13-E13</f>
        <v>4138</v>
      </c>
      <c r="D13" s="55">
        <f>C13/B13*100</f>
        <v>47.18358038768529</v>
      </c>
      <c r="E13" s="54">
        <f>Гендер!AC7</f>
        <v>4632</v>
      </c>
      <c r="F13" s="56">
        <f>E13/B13*100</f>
        <v>52.81641961231471</v>
      </c>
      <c r="G13" s="44"/>
      <c r="H13" s="48"/>
    </row>
    <row r="14" spans="1:7" ht="48.75" customHeight="1">
      <c r="A14" s="49" t="s">
        <v>50</v>
      </c>
      <c r="B14" s="53">
        <f>Гендер!T7</f>
        <v>7258</v>
      </c>
      <c r="C14" s="54">
        <f>B14-E14</f>
        <v>3473</v>
      </c>
      <c r="D14" s="55">
        <f>C14/B14*100</f>
        <v>47.85064756131165</v>
      </c>
      <c r="E14" s="54">
        <f>Гендер!AD7</f>
        <v>3785</v>
      </c>
      <c r="F14" s="56">
        <f>E14/B14*100</f>
        <v>52.14935243868835</v>
      </c>
      <c r="G14" s="4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I45"/>
  <sheetViews>
    <sheetView zoomScaleSheetLayoutView="80" zoomScalePageLayoutView="0" workbookViewId="0" topLeftCell="A1">
      <selection activeCell="A1" sqref="A1:V1"/>
    </sheetView>
  </sheetViews>
  <sheetFormatPr defaultColWidth="9.140625" defaultRowHeight="15"/>
  <cols>
    <col min="1" max="1" width="23.57421875" style="12" customWidth="1"/>
    <col min="2" max="2" width="6.7109375" style="11" customWidth="1"/>
    <col min="3" max="3" width="8.140625" style="6" customWidth="1"/>
    <col min="4" max="5" width="6.7109375" style="5" customWidth="1"/>
    <col min="6" max="6" width="8.7109375" style="5" customWidth="1"/>
    <col min="7" max="8" width="6.7109375" style="5" customWidth="1"/>
    <col min="9" max="9" width="6.7109375" style="6" customWidth="1"/>
    <col min="10" max="11" width="6.7109375" style="5" customWidth="1"/>
    <col min="12" max="12" width="6.7109375" style="6" customWidth="1"/>
    <col min="13" max="14" width="6.7109375" style="5" customWidth="1"/>
    <col min="15" max="15" width="6.7109375" style="6" customWidth="1"/>
    <col min="16" max="17" width="6.7109375" style="5" customWidth="1"/>
    <col min="18" max="18" width="6.7109375" style="6" customWidth="1"/>
    <col min="19" max="21" width="6.7109375" style="5" customWidth="1"/>
    <col min="22" max="22" width="6.7109375" style="2" customWidth="1"/>
    <col min="23" max="23" width="9.00390625" style="109" customWidth="1"/>
    <col min="24" max="30" width="9.140625" style="77" customWidth="1"/>
    <col min="31" max="31" width="9.140625" style="108" customWidth="1"/>
    <col min="32" max="176" width="9.140625" style="2" customWidth="1"/>
    <col min="177" max="177" width="15.28125" style="2" customWidth="1"/>
    <col min="178" max="178" width="8.7109375" style="2" customWidth="1"/>
    <col min="179" max="179" width="8.28125" style="2" customWidth="1"/>
    <col min="180" max="180" width="6.140625" style="2" customWidth="1"/>
    <col min="181" max="181" width="8.28125" style="2" customWidth="1"/>
    <col min="182" max="182" width="8.57421875" style="2" customWidth="1"/>
    <col min="183" max="183" width="6.421875" style="2" customWidth="1"/>
    <col min="184" max="184" width="8.28125" style="2" customWidth="1"/>
    <col min="185" max="185" width="8.57421875" style="2" customWidth="1"/>
    <col min="186" max="186" width="6.00390625" style="2" customWidth="1"/>
    <col min="187" max="187" width="7.140625" style="2" customWidth="1"/>
    <col min="188" max="188" width="7.00390625" style="2" customWidth="1"/>
    <col min="189" max="189" width="6.28125" style="2" customWidth="1"/>
    <col min="190" max="190" width="7.57421875" style="2" customWidth="1"/>
    <col min="191" max="191" width="7.00390625" style="2" customWidth="1"/>
    <col min="192" max="192" width="6.421875" style="2" customWidth="1"/>
    <col min="193" max="193" width="7.140625" style="2" customWidth="1"/>
    <col min="194" max="194" width="7.28125" style="2" customWidth="1"/>
    <col min="195" max="195" width="6.7109375" style="2" customWidth="1"/>
    <col min="196" max="196" width="8.7109375" style="2" customWidth="1"/>
    <col min="197" max="197" width="8.57421875" style="2" customWidth="1"/>
    <col min="198" max="198" width="6.57421875" style="2" customWidth="1"/>
    <col min="199" max="199" width="9.00390625" style="2" customWidth="1"/>
    <col min="200" max="200" width="8.28125" style="2" customWidth="1"/>
    <col min="201" max="201" width="6.00390625" style="2" customWidth="1"/>
    <col min="202" max="202" width="8.28125" style="2" customWidth="1"/>
    <col min="203" max="203" width="8.8515625" style="2" customWidth="1"/>
    <col min="204" max="204" width="6.421875" style="2" customWidth="1"/>
    <col min="205" max="205" width="8.421875" style="2" customWidth="1"/>
    <col min="206" max="206" width="8.28125" style="2" customWidth="1"/>
    <col min="207" max="207" width="6.28125" style="2" customWidth="1"/>
    <col min="208" max="208" width="8.421875" style="2" customWidth="1"/>
    <col min="209" max="209" width="8.28125" style="2" customWidth="1"/>
    <col min="210" max="210" width="6.140625" style="2" customWidth="1"/>
    <col min="211" max="211" width="8.57421875" style="2" customWidth="1"/>
    <col min="212" max="212" width="8.421875" style="2" customWidth="1"/>
    <col min="213" max="213" width="6.28125" style="2" customWidth="1"/>
    <col min="214" max="16384" width="9.140625" style="2" customWidth="1"/>
  </cols>
  <sheetData>
    <row r="1" spans="1:31" s="1" customFormat="1" ht="22.5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97"/>
      <c r="X1" s="74"/>
      <c r="Y1" s="74"/>
      <c r="Z1" s="74"/>
      <c r="AA1" s="74"/>
      <c r="AB1" s="74"/>
      <c r="AC1" s="74"/>
      <c r="AD1" s="74"/>
      <c r="AE1" s="97"/>
    </row>
    <row r="2" spans="1:31" s="1" customFormat="1" ht="19.5" customHeight="1">
      <c r="A2" s="95" t="s">
        <v>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7"/>
      <c r="X2" s="74"/>
      <c r="Y2" s="74"/>
      <c r="Z2" s="74"/>
      <c r="AA2" s="74"/>
      <c r="AB2" s="74"/>
      <c r="AC2" s="74"/>
      <c r="AD2" s="74"/>
      <c r="AE2" s="97"/>
    </row>
    <row r="3" spans="1:3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87"/>
      <c r="W3" s="97"/>
      <c r="X3" s="74"/>
      <c r="Y3" s="74"/>
      <c r="Z3" s="74"/>
      <c r="AA3" s="74"/>
      <c r="AB3" s="74"/>
      <c r="AC3" s="74"/>
      <c r="AD3" s="74"/>
      <c r="AE3" s="97"/>
    </row>
    <row r="4" spans="1:34" s="15" customFormat="1" ht="79.5" customHeight="1">
      <c r="A4" s="88"/>
      <c r="B4" s="83" t="s">
        <v>1</v>
      </c>
      <c r="C4" s="84"/>
      <c r="D4" s="85"/>
      <c r="E4" s="83" t="s">
        <v>10</v>
      </c>
      <c r="F4" s="84"/>
      <c r="G4" s="85"/>
      <c r="H4" s="83" t="s">
        <v>2</v>
      </c>
      <c r="I4" s="84"/>
      <c r="J4" s="85"/>
      <c r="K4" s="83" t="s">
        <v>3</v>
      </c>
      <c r="L4" s="84"/>
      <c r="M4" s="85"/>
      <c r="N4" s="83" t="s">
        <v>6</v>
      </c>
      <c r="O4" s="84"/>
      <c r="P4" s="85"/>
      <c r="Q4" s="92" t="s">
        <v>4</v>
      </c>
      <c r="R4" s="93"/>
      <c r="S4" s="94"/>
      <c r="T4" s="89" t="s">
        <v>7</v>
      </c>
      <c r="U4" s="90"/>
      <c r="V4" s="91"/>
      <c r="W4" s="98"/>
      <c r="X4" s="72" t="s">
        <v>30</v>
      </c>
      <c r="Y4" s="72" t="s">
        <v>31</v>
      </c>
      <c r="Z4" s="75" t="s">
        <v>32</v>
      </c>
      <c r="AA4" s="72" t="s">
        <v>33</v>
      </c>
      <c r="AB4" s="72" t="s">
        <v>34</v>
      </c>
      <c r="AC4" s="72" t="s">
        <v>35</v>
      </c>
      <c r="AD4" s="72" t="s">
        <v>36</v>
      </c>
      <c r="AE4" s="99"/>
      <c r="AF4" s="25"/>
      <c r="AG4" s="25"/>
      <c r="AH4" s="25"/>
    </row>
    <row r="5" spans="1:34" s="13" customFormat="1" ht="33.75" customHeight="1">
      <c r="A5" s="88"/>
      <c r="B5" s="17" t="s">
        <v>5</v>
      </c>
      <c r="C5" s="18" t="s">
        <v>8</v>
      </c>
      <c r="D5" s="18" t="s">
        <v>9</v>
      </c>
      <c r="E5" s="19" t="s">
        <v>5</v>
      </c>
      <c r="F5" s="18" t="s">
        <v>8</v>
      </c>
      <c r="G5" s="18" t="s">
        <v>9</v>
      </c>
      <c r="H5" s="19" t="s">
        <v>5</v>
      </c>
      <c r="I5" s="18" t="s">
        <v>8</v>
      </c>
      <c r="J5" s="18" t="s">
        <v>9</v>
      </c>
      <c r="K5" s="19" t="s">
        <v>5</v>
      </c>
      <c r="L5" s="18" t="s">
        <v>8</v>
      </c>
      <c r="M5" s="18" t="s">
        <v>9</v>
      </c>
      <c r="N5" s="19" t="s">
        <v>5</v>
      </c>
      <c r="O5" s="18" t="s">
        <v>8</v>
      </c>
      <c r="P5" s="18" t="s">
        <v>9</v>
      </c>
      <c r="Q5" s="19" t="s">
        <v>5</v>
      </c>
      <c r="R5" s="18" t="s">
        <v>8</v>
      </c>
      <c r="S5" s="18" t="s">
        <v>9</v>
      </c>
      <c r="T5" s="19" t="s">
        <v>5</v>
      </c>
      <c r="U5" s="18" t="s">
        <v>8</v>
      </c>
      <c r="V5" s="18" t="s">
        <v>9</v>
      </c>
      <c r="W5" s="100"/>
      <c r="X5" s="101"/>
      <c r="Y5" s="101"/>
      <c r="Z5" s="101"/>
      <c r="AA5" s="101"/>
      <c r="AB5" s="101"/>
      <c r="AC5" s="101"/>
      <c r="AD5" s="101"/>
      <c r="AE5" s="102"/>
      <c r="AF5" s="26"/>
      <c r="AG5" s="26"/>
      <c r="AH5" s="26"/>
    </row>
    <row r="6" spans="1:34" s="22" customFormat="1" ht="9.75" customHeight="1">
      <c r="A6" s="20" t="s">
        <v>0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103"/>
      <c r="X6" s="73"/>
      <c r="Y6" s="73"/>
      <c r="Z6" s="73"/>
      <c r="AA6" s="73"/>
      <c r="AB6" s="73"/>
      <c r="AC6" s="73"/>
      <c r="AD6" s="73"/>
      <c r="AE6" s="104"/>
      <c r="AF6" s="27"/>
      <c r="AG6" s="27"/>
      <c r="AH6" s="27"/>
    </row>
    <row r="7" spans="1:35" s="52" customFormat="1" ht="21" customHeight="1">
      <c r="A7" s="62" t="s">
        <v>12</v>
      </c>
      <c r="B7" s="96">
        <f>SUM(B8:B25)</f>
        <v>15018</v>
      </c>
      <c r="C7" s="71">
        <f>100-D7</f>
        <v>51</v>
      </c>
      <c r="D7" s="71">
        <f>ROUND(X7/B7*100,1)</f>
        <v>49</v>
      </c>
      <c r="E7" s="96">
        <f>SUM(E8:E25)</f>
        <v>8430</v>
      </c>
      <c r="F7" s="71">
        <f>100-G7</f>
        <v>59.2</v>
      </c>
      <c r="G7" s="71">
        <f>ROUND(Y7/E7*100,1)</f>
        <v>40.8</v>
      </c>
      <c r="H7" s="96">
        <f>SUM(H8:H25)</f>
        <v>653</v>
      </c>
      <c r="I7" s="71">
        <f>100-J7</f>
        <v>50.5</v>
      </c>
      <c r="J7" s="71">
        <f>ROUND(Z7/H7*100,1)</f>
        <v>49.5</v>
      </c>
      <c r="K7" s="96">
        <f>SUM(K8:K25)</f>
        <v>978</v>
      </c>
      <c r="L7" s="71">
        <f>100-M7</f>
        <v>61.3</v>
      </c>
      <c r="M7" s="71">
        <f>ROUND(AA7/K7*100,1)</f>
        <v>38.7</v>
      </c>
      <c r="N7" s="96">
        <f>SUM(N8:N25)</f>
        <v>14589</v>
      </c>
      <c r="O7" s="71">
        <f>100-P7</f>
        <v>51.1</v>
      </c>
      <c r="P7" s="71">
        <f>ROUND(AB7/N7*100,1)</f>
        <v>48.9</v>
      </c>
      <c r="Q7" s="96">
        <f>SUM(Q8:Q25)</f>
        <v>8770</v>
      </c>
      <c r="R7" s="71">
        <f>100-S7</f>
        <v>47.2</v>
      </c>
      <c r="S7" s="71">
        <f>ROUND(AC7/Q7*100,1)</f>
        <v>52.8</v>
      </c>
      <c r="T7" s="96">
        <f>SUM(T8:T25)</f>
        <v>7258</v>
      </c>
      <c r="U7" s="71">
        <f>100-V7</f>
        <v>47.9</v>
      </c>
      <c r="V7" s="71">
        <f>ROUND(AD7/T7*100,1)</f>
        <v>52.1</v>
      </c>
      <c r="W7" s="105"/>
      <c r="X7" s="76">
        <f aca="true" t="shared" si="0" ref="X7:AD7">SUM(X8:X25)</f>
        <v>7357</v>
      </c>
      <c r="Y7" s="76">
        <f t="shared" si="0"/>
        <v>3443</v>
      </c>
      <c r="Z7" s="76">
        <f t="shared" si="0"/>
        <v>323</v>
      </c>
      <c r="AA7" s="76">
        <f t="shared" si="0"/>
        <v>378</v>
      </c>
      <c r="AB7" s="76">
        <f t="shared" si="0"/>
        <v>7131</v>
      </c>
      <c r="AC7" s="76">
        <f t="shared" si="0"/>
        <v>4632</v>
      </c>
      <c r="AD7" s="76">
        <f t="shared" si="0"/>
        <v>3785</v>
      </c>
      <c r="AE7" s="106"/>
      <c r="AF7" s="51"/>
      <c r="AG7" s="51"/>
      <c r="AH7" s="51"/>
      <c r="AI7" s="51"/>
    </row>
    <row r="8" spans="1:35" s="16" customFormat="1" ht="18.75" customHeight="1">
      <c r="A8" s="23" t="s">
        <v>14</v>
      </c>
      <c r="B8" s="60">
        <v>873</v>
      </c>
      <c r="C8" s="71">
        <f aca="true" t="shared" si="1" ref="C8:C25">100-D8</f>
        <v>40.9</v>
      </c>
      <c r="D8" s="63">
        <f aca="true" t="shared" si="2" ref="D8:D25">ROUND(X8/B8*100,1)</f>
        <v>59.1</v>
      </c>
      <c r="E8" s="64">
        <v>261</v>
      </c>
      <c r="F8" s="71">
        <f aca="true" t="shared" si="3" ref="F8:F25">100-G8</f>
        <v>52.1</v>
      </c>
      <c r="G8" s="63">
        <f aca="true" t="shared" si="4" ref="G8:G25">ROUND(Y8/E8*100,1)</f>
        <v>47.9</v>
      </c>
      <c r="H8" s="64">
        <v>40</v>
      </c>
      <c r="I8" s="63">
        <f aca="true" t="shared" si="5" ref="I8:I25">100-J8</f>
        <v>40</v>
      </c>
      <c r="J8" s="63">
        <f aca="true" t="shared" si="6" ref="J8:J25">ROUND(Z8/H8*100,1)</f>
        <v>60</v>
      </c>
      <c r="K8" s="64">
        <v>80</v>
      </c>
      <c r="L8" s="71">
        <f aca="true" t="shared" si="7" ref="L8:L25">100-M8</f>
        <v>11.200000000000003</v>
      </c>
      <c r="M8" s="63">
        <f aca="true" t="shared" si="8" ref="M8:M25">ROUND(AA8/K8*100,1)</f>
        <v>88.8</v>
      </c>
      <c r="N8" s="66">
        <v>829</v>
      </c>
      <c r="O8" s="71">
        <f aca="true" t="shared" si="9" ref="O8:O25">100-P8</f>
        <v>41</v>
      </c>
      <c r="P8" s="63">
        <f aca="true" t="shared" si="10" ref="P8:P25">ROUND(AB8/N8*100,1)</f>
        <v>59</v>
      </c>
      <c r="Q8" s="66">
        <v>574</v>
      </c>
      <c r="R8" s="71">
        <f aca="true" t="shared" si="11" ref="R8:R25">100-S8</f>
        <v>38</v>
      </c>
      <c r="S8" s="63">
        <f aca="true" t="shared" si="12" ref="S8:S25">ROUND(AC8/Q8*100,1)</f>
        <v>62</v>
      </c>
      <c r="T8" s="64">
        <v>429</v>
      </c>
      <c r="U8" s="63">
        <f aca="true" t="shared" si="13" ref="U8:U25">100-V8</f>
        <v>38.9</v>
      </c>
      <c r="V8" s="63">
        <f aca="true" t="shared" si="14" ref="V8:V25">ROUND(AD8/T8*100,1)</f>
        <v>61.1</v>
      </c>
      <c r="W8" s="107"/>
      <c r="X8" s="73">
        <v>516</v>
      </c>
      <c r="Y8" s="73">
        <v>125</v>
      </c>
      <c r="Z8" s="73">
        <v>24</v>
      </c>
      <c r="AA8" s="73">
        <v>71</v>
      </c>
      <c r="AB8" s="73">
        <v>489</v>
      </c>
      <c r="AC8" s="73">
        <v>356</v>
      </c>
      <c r="AD8" s="73">
        <v>262</v>
      </c>
      <c r="AE8" s="104"/>
      <c r="AF8" s="27"/>
      <c r="AG8" s="27"/>
      <c r="AH8" s="28"/>
      <c r="AI8" s="28"/>
    </row>
    <row r="9" spans="1:35" s="16" customFormat="1" ht="18.75" customHeight="1">
      <c r="A9" s="23" t="s">
        <v>15</v>
      </c>
      <c r="B9" s="60">
        <v>976</v>
      </c>
      <c r="C9" s="71">
        <f t="shared" si="1"/>
        <v>51.6</v>
      </c>
      <c r="D9" s="63">
        <f t="shared" si="2"/>
        <v>48.4</v>
      </c>
      <c r="E9" s="64">
        <v>410</v>
      </c>
      <c r="F9" s="71">
        <f t="shared" si="3"/>
        <v>62</v>
      </c>
      <c r="G9" s="63">
        <f t="shared" si="4"/>
        <v>38</v>
      </c>
      <c r="H9" s="64">
        <v>32</v>
      </c>
      <c r="I9" s="63">
        <f t="shared" si="5"/>
        <v>43.7</v>
      </c>
      <c r="J9" s="63">
        <f t="shared" si="6"/>
        <v>56.3</v>
      </c>
      <c r="K9" s="64">
        <v>60</v>
      </c>
      <c r="L9" s="71">
        <v>0</v>
      </c>
      <c r="M9" s="63">
        <v>0</v>
      </c>
      <c r="N9" s="66">
        <v>951</v>
      </c>
      <c r="O9" s="71">
        <f t="shared" si="9"/>
        <v>51.7</v>
      </c>
      <c r="P9" s="63">
        <f t="shared" si="10"/>
        <v>48.3</v>
      </c>
      <c r="Q9" s="66">
        <v>635</v>
      </c>
      <c r="R9" s="71">
        <f t="shared" si="11"/>
        <v>49.6</v>
      </c>
      <c r="S9" s="63">
        <f t="shared" si="12"/>
        <v>50.4</v>
      </c>
      <c r="T9" s="64">
        <v>558</v>
      </c>
      <c r="U9" s="63">
        <f t="shared" si="13"/>
        <v>51.1</v>
      </c>
      <c r="V9" s="63">
        <f t="shared" si="14"/>
        <v>48.9</v>
      </c>
      <c r="W9" s="107"/>
      <c r="X9" s="73">
        <v>472</v>
      </c>
      <c r="Y9" s="73">
        <v>156</v>
      </c>
      <c r="Z9" s="73">
        <v>18</v>
      </c>
      <c r="AA9" s="73">
        <v>10</v>
      </c>
      <c r="AB9" s="73">
        <v>459</v>
      </c>
      <c r="AC9" s="73">
        <v>320</v>
      </c>
      <c r="AD9" s="73">
        <v>273</v>
      </c>
      <c r="AE9" s="104"/>
      <c r="AF9" s="27"/>
      <c r="AG9" s="27"/>
      <c r="AH9" s="28"/>
      <c r="AI9" s="28"/>
    </row>
    <row r="10" spans="1:35" s="16" customFormat="1" ht="18.75" customHeight="1">
      <c r="A10" s="23" t="s">
        <v>16</v>
      </c>
      <c r="B10" s="60">
        <v>919</v>
      </c>
      <c r="C10" s="71">
        <f t="shared" si="1"/>
        <v>40.8</v>
      </c>
      <c r="D10" s="63">
        <f t="shared" si="2"/>
        <v>59.2</v>
      </c>
      <c r="E10" s="64">
        <v>507</v>
      </c>
      <c r="F10" s="71">
        <f t="shared" si="3"/>
        <v>53.6</v>
      </c>
      <c r="G10" s="63">
        <f t="shared" si="4"/>
        <v>46.4</v>
      </c>
      <c r="H10" s="64">
        <v>16</v>
      </c>
      <c r="I10" s="63">
        <f t="shared" si="5"/>
        <v>18.700000000000003</v>
      </c>
      <c r="J10" s="63">
        <f t="shared" si="6"/>
        <v>81.3</v>
      </c>
      <c r="K10" s="64">
        <v>128</v>
      </c>
      <c r="L10" s="71">
        <f t="shared" si="7"/>
        <v>53.1</v>
      </c>
      <c r="M10" s="63">
        <f t="shared" si="8"/>
        <v>46.9</v>
      </c>
      <c r="N10" s="66">
        <v>893</v>
      </c>
      <c r="O10" s="71">
        <f t="shared" si="9"/>
        <v>40.9</v>
      </c>
      <c r="P10" s="63">
        <f t="shared" si="10"/>
        <v>59.1</v>
      </c>
      <c r="Q10" s="66">
        <v>555</v>
      </c>
      <c r="R10" s="71">
        <f t="shared" si="11"/>
        <v>41.6</v>
      </c>
      <c r="S10" s="63">
        <f t="shared" si="12"/>
        <v>58.4</v>
      </c>
      <c r="T10" s="64">
        <v>458</v>
      </c>
      <c r="U10" s="63">
        <f t="shared" si="13"/>
        <v>36.7</v>
      </c>
      <c r="V10" s="63">
        <f t="shared" si="14"/>
        <v>63.3</v>
      </c>
      <c r="W10" s="107"/>
      <c r="X10" s="73">
        <v>544</v>
      </c>
      <c r="Y10" s="73">
        <v>235</v>
      </c>
      <c r="Z10" s="73">
        <v>13</v>
      </c>
      <c r="AA10" s="73">
        <v>60</v>
      </c>
      <c r="AB10" s="73">
        <v>528</v>
      </c>
      <c r="AC10" s="73">
        <v>324</v>
      </c>
      <c r="AD10" s="73">
        <v>290</v>
      </c>
      <c r="AE10" s="104"/>
      <c r="AF10" s="27"/>
      <c r="AG10" s="27"/>
      <c r="AH10" s="28"/>
      <c r="AI10" s="28"/>
    </row>
    <row r="11" spans="1:35" s="16" customFormat="1" ht="18.75" customHeight="1">
      <c r="A11" s="23" t="s">
        <v>17</v>
      </c>
      <c r="B11" s="60">
        <v>1445</v>
      </c>
      <c r="C11" s="71">
        <f t="shared" si="1"/>
        <v>59.7</v>
      </c>
      <c r="D11" s="63">
        <f t="shared" si="2"/>
        <v>40.3</v>
      </c>
      <c r="E11" s="64">
        <v>792</v>
      </c>
      <c r="F11" s="71">
        <f t="shared" si="3"/>
        <v>73.4</v>
      </c>
      <c r="G11" s="63">
        <f t="shared" si="4"/>
        <v>26.6</v>
      </c>
      <c r="H11" s="64">
        <v>42</v>
      </c>
      <c r="I11" s="63">
        <f t="shared" si="5"/>
        <v>59.5</v>
      </c>
      <c r="J11" s="63">
        <f t="shared" si="6"/>
        <v>40.5</v>
      </c>
      <c r="K11" s="64">
        <v>73</v>
      </c>
      <c r="L11" s="71">
        <f t="shared" si="7"/>
        <v>86.3</v>
      </c>
      <c r="M11" s="63">
        <f t="shared" si="8"/>
        <v>13.7</v>
      </c>
      <c r="N11" s="66">
        <v>1413</v>
      </c>
      <c r="O11" s="71">
        <f t="shared" si="9"/>
        <v>59.8</v>
      </c>
      <c r="P11" s="63">
        <f t="shared" si="10"/>
        <v>40.2</v>
      </c>
      <c r="Q11" s="66">
        <v>689</v>
      </c>
      <c r="R11" s="71">
        <f t="shared" si="11"/>
        <v>49.5</v>
      </c>
      <c r="S11" s="63">
        <f t="shared" si="12"/>
        <v>50.5</v>
      </c>
      <c r="T11" s="64">
        <v>609</v>
      </c>
      <c r="U11" s="63">
        <f t="shared" si="13"/>
        <v>51.6</v>
      </c>
      <c r="V11" s="63">
        <f t="shared" si="14"/>
        <v>48.4</v>
      </c>
      <c r="W11" s="107"/>
      <c r="X11" s="73">
        <v>583</v>
      </c>
      <c r="Y11" s="73">
        <v>211</v>
      </c>
      <c r="Z11" s="73">
        <v>17</v>
      </c>
      <c r="AA11" s="73">
        <v>10</v>
      </c>
      <c r="AB11" s="73">
        <v>568</v>
      </c>
      <c r="AC11" s="73">
        <v>348</v>
      </c>
      <c r="AD11" s="73">
        <v>295</v>
      </c>
      <c r="AE11" s="104"/>
      <c r="AF11" s="27"/>
      <c r="AG11" s="27"/>
      <c r="AH11" s="28"/>
      <c r="AI11" s="28"/>
    </row>
    <row r="12" spans="1:35" s="16" customFormat="1" ht="18.75" customHeight="1">
      <c r="A12" s="23" t="s">
        <v>18</v>
      </c>
      <c r="B12" s="61">
        <v>563</v>
      </c>
      <c r="C12" s="71">
        <f t="shared" si="1"/>
        <v>50.6</v>
      </c>
      <c r="D12" s="63">
        <f t="shared" si="2"/>
        <v>49.4</v>
      </c>
      <c r="E12" s="65">
        <v>218</v>
      </c>
      <c r="F12" s="71">
        <f t="shared" si="3"/>
        <v>66.5</v>
      </c>
      <c r="G12" s="63">
        <f t="shared" si="4"/>
        <v>33.5</v>
      </c>
      <c r="H12" s="65">
        <v>16</v>
      </c>
      <c r="I12" s="63">
        <v>0</v>
      </c>
      <c r="J12" s="63">
        <v>0</v>
      </c>
      <c r="K12" s="64">
        <v>116</v>
      </c>
      <c r="L12" s="71">
        <v>0</v>
      </c>
      <c r="M12" s="63">
        <v>0</v>
      </c>
      <c r="N12" s="66">
        <v>549</v>
      </c>
      <c r="O12" s="71">
        <f t="shared" si="9"/>
        <v>50.8</v>
      </c>
      <c r="P12" s="63">
        <f t="shared" si="10"/>
        <v>49.2</v>
      </c>
      <c r="Q12" s="66">
        <v>350</v>
      </c>
      <c r="R12" s="71">
        <f t="shared" si="11"/>
        <v>46</v>
      </c>
      <c r="S12" s="63">
        <f t="shared" si="12"/>
        <v>54</v>
      </c>
      <c r="T12" s="64">
        <v>299</v>
      </c>
      <c r="U12" s="63">
        <f t="shared" si="13"/>
        <v>42.1</v>
      </c>
      <c r="V12" s="63">
        <f t="shared" si="14"/>
        <v>57.9</v>
      </c>
      <c r="W12" s="107"/>
      <c r="X12" s="73">
        <v>278</v>
      </c>
      <c r="Y12" s="73">
        <v>73</v>
      </c>
      <c r="Z12" s="73">
        <v>12</v>
      </c>
      <c r="AA12" s="73">
        <v>4</v>
      </c>
      <c r="AB12" s="73">
        <v>270</v>
      </c>
      <c r="AC12" s="73">
        <v>189</v>
      </c>
      <c r="AD12" s="73">
        <v>173</v>
      </c>
      <c r="AE12" s="104"/>
      <c r="AF12" s="27"/>
      <c r="AG12" s="27"/>
      <c r="AH12" s="28"/>
      <c r="AI12" s="28"/>
    </row>
    <row r="13" spans="1:35" s="16" customFormat="1" ht="18.75" customHeight="1">
      <c r="A13" s="23" t="s">
        <v>19</v>
      </c>
      <c r="B13" s="60">
        <v>727</v>
      </c>
      <c r="C13" s="71">
        <f t="shared" si="1"/>
        <v>61.3</v>
      </c>
      <c r="D13" s="63">
        <f t="shared" si="2"/>
        <v>38.7</v>
      </c>
      <c r="E13" s="64">
        <v>556</v>
      </c>
      <c r="F13" s="71">
        <f t="shared" si="3"/>
        <v>63.8</v>
      </c>
      <c r="G13" s="63">
        <f t="shared" si="4"/>
        <v>36.2</v>
      </c>
      <c r="H13" s="64">
        <v>37</v>
      </c>
      <c r="I13" s="63">
        <f t="shared" si="5"/>
        <v>48.6</v>
      </c>
      <c r="J13" s="63">
        <f t="shared" si="6"/>
        <v>51.4</v>
      </c>
      <c r="K13" s="64">
        <v>34</v>
      </c>
      <c r="L13" s="71">
        <f t="shared" si="7"/>
        <v>82.4</v>
      </c>
      <c r="M13" s="63">
        <f t="shared" si="8"/>
        <v>17.6</v>
      </c>
      <c r="N13" s="66">
        <v>714</v>
      </c>
      <c r="O13" s="71">
        <f t="shared" si="9"/>
        <v>61.5</v>
      </c>
      <c r="P13" s="63">
        <f t="shared" si="10"/>
        <v>38.5</v>
      </c>
      <c r="Q13" s="66">
        <v>411</v>
      </c>
      <c r="R13" s="71">
        <f t="shared" si="11"/>
        <v>52.8</v>
      </c>
      <c r="S13" s="63">
        <f t="shared" si="12"/>
        <v>47.2</v>
      </c>
      <c r="T13" s="64">
        <v>340</v>
      </c>
      <c r="U13" s="63">
        <f t="shared" si="13"/>
        <v>54.1</v>
      </c>
      <c r="V13" s="63">
        <f t="shared" si="14"/>
        <v>45.9</v>
      </c>
      <c r="W13" s="107"/>
      <c r="X13" s="73">
        <v>281</v>
      </c>
      <c r="Y13" s="73">
        <v>201</v>
      </c>
      <c r="Z13" s="73">
        <v>19</v>
      </c>
      <c r="AA13" s="73">
        <v>6</v>
      </c>
      <c r="AB13" s="73">
        <v>275</v>
      </c>
      <c r="AC13" s="73">
        <v>194</v>
      </c>
      <c r="AD13" s="73">
        <v>156</v>
      </c>
      <c r="AE13" s="104"/>
      <c r="AF13" s="27"/>
      <c r="AG13" s="27"/>
      <c r="AH13" s="28"/>
      <c r="AI13" s="28"/>
    </row>
    <row r="14" spans="1:35" s="16" customFormat="1" ht="18.75" customHeight="1">
      <c r="A14" s="23" t="s">
        <v>20</v>
      </c>
      <c r="B14" s="60">
        <v>962</v>
      </c>
      <c r="C14" s="71">
        <f t="shared" si="1"/>
        <v>55.4</v>
      </c>
      <c r="D14" s="63">
        <f t="shared" si="2"/>
        <v>44.6</v>
      </c>
      <c r="E14" s="64">
        <v>350</v>
      </c>
      <c r="F14" s="71">
        <f t="shared" si="3"/>
        <v>43.1</v>
      </c>
      <c r="G14" s="63">
        <f t="shared" si="4"/>
        <v>56.9</v>
      </c>
      <c r="H14" s="64">
        <v>50</v>
      </c>
      <c r="I14" s="63">
        <f t="shared" si="5"/>
        <v>68</v>
      </c>
      <c r="J14" s="63">
        <f t="shared" si="6"/>
        <v>32</v>
      </c>
      <c r="K14" s="64">
        <v>31</v>
      </c>
      <c r="L14" s="71">
        <f t="shared" si="7"/>
        <v>93.5</v>
      </c>
      <c r="M14" s="63">
        <f t="shared" si="8"/>
        <v>6.5</v>
      </c>
      <c r="N14" s="66">
        <v>953</v>
      </c>
      <c r="O14" s="71">
        <f t="shared" si="9"/>
        <v>55.2</v>
      </c>
      <c r="P14" s="63">
        <f t="shared" si="10"/>
        <v>44.8</v>
      </c>
      <c r="Q14" s="66">
        <v>641</v>
      </c>
      <c r="R14" s="71">
        <f t="shared" si="11"/>
        <v>52.9</v>
      </c>
      <c r="S14" s="63">
        <f t="shared" si="12"/>
        <v>47.1</v>
      </c>
      <c r="T14" s="64">
        <v>532</v>
      </c>
      <c r="U14" s="63">
        <f t="shared" si="13"/>
        <v>53</v>
      </c>
      <c r="V14" s="63">
        <f t="shared" si="14"/>
        <v>47</v>
      </c>
      <c r="W14" s="107"/>
      <c r="X14" s="73">
        <v>429</v>
      </c>
      <c r="Y14" s="73">
        <v>199</v>
      </c>
      <c r="Z14" s="73">
        <v>16</v>
      </c>
      <c r="AA14" s="73">
        <v>2</v>
      </c>
      <c r="AB14" s="73">
        <v>427</v>
      </c>
      <c r="AC14" s="73">
        <v>302</v>
      </c>
      <c r="AD14" s="73">
        <v>250</v>
      </c>
      <c r="AE14" s="104"/>
      <c r="AF14" s="27"/>
      <c r="AG14" s="27"/>
      <c r="AH14" s="28"/>
      <c r="AI14" s="28"/>
    </row>
    <row r="15" spans="1:35" s="16" customFormat="1" ht="18.75" customHeight="1">
      <c r="A15" s="23" t="s">
        <v>21</v>
      </c>
      <c r="B15" s="60">
        <v>643</v>
      </c>
      <c r="C15" s="71">
        <f t="shared" si="1"/>
        <v>63.3</v>
      </c>
      <c r="D15" s="63">
        <f t="shared" si="2"/>
        <v>36.7</v>
      </c>
      <c r="E15" s="64">
        <v>330</v>
      </c>
      <c r="F15" s="71">
        <f t="shared" si="3"/>
        <v>69.7</v>
      </c>
      <c r="G15" s="63">
        <f t="shared" si="4"/>
        <v>30.3</v>
      </c>
      <c r="H15" s="64">
        <v>20</v>
      </c>
      <c r="I15" s="63">
        <f t="shared" si="5"/>
        <v>55</v>
      </c>
      <c r="J15" s="63">
        <f t="shared" si="6"/>
        <v>45</v>
      </c>
      <c r="K15" s="64">
        <v>18</v>
      </c>
      <c r="L15" s="71">
        <v>0</v>
      </c>
      <c r="M15" s="63">
        <v>0</v>
      </c>
      <c r="N15" s="66">
        <v>612</v>
      </c>
      <c r="O15" s="71">
        <f t="shared" si="9"/>
        <v>63.4</v>
      </c>
      <c r="P15" s="63">
        <f t="shared" si="10"/>
        <v>36.6</v>
      </c>
      <c r="Q15" s="66">
        <v>360</v>
      </c>
      <c r="R15" s="71">
        <f t="shared" si="11"/>
        <v>60.8</v>
      </c>
      <c r="S15" s="63">
        <f t="shared" si="12"/>
        <v>39.2</v>
      </c>
      <c r="T15" s="64">
        <v>328</v>
      </c>
      <c r="U15" s="63">
        <f t="shared" si="13"/>
        <v>60.4</v>
      </c>
      <c r="V15" s="63">
        <f t="shared" si="14"/>
        <v>39.6</v>
      </c>
      <c r="W15" s="107"/>
      <c r="X15" s="73">
        <v>236</v>
      </c>
      <c r="Y15" s="73">
        <v>100</v>
      </c>
      <c r="Z15" s="73">
        <v>9</v>
      </c>
      <c r="AA15" s="73">
        <v>7</v>
      </c>
      <c r="AB15" s="73">
        <v>224</v>
      </c>
      <c r="AC15" s="73">
        <v>141</v>
      </c>
      <c r="AD15" s="73">
        <v>130</v>
      </c>
      <c r="AE15" s="104"/>
      <c r="AF15" s="27"/>
      <c r="AG15" s="27"/>
      <c r="AH15" s="28"/>
      <c r="AI15" s="28"/>
    </row>
    <row r="16" spans="1:35" s="16" customFormat="1" ht="18.75" customHeight="1">
      <c r="A16" s="23" t="s">
        <v>22</v>
      </c>
      <c r="B16" s="60">
        <v>1466</v>
      </c>
      <c r="C16" s="71">
        <f t="shared" si="1"/>
        <v>46.2</v>
      </c>
      <c r="D16" s="63">
        <f t="shared" si="2"/>
        <v>53.8</v>
      </c>
      <c r="E16" s="64">
        <v>710</v>
      </c>
      <c r="F16" s="71">
        <f t="shared" si="3"/>
        <v>48</v>
      </c>
      <c r="G16" s="63">
        <f t="shared" si="4"/>
        <v>52</v>
      </c>
      <c r="H16" s="64">
        <v>55</v>
      </c>
      <c r="I16" s="63">
        <f t="shared" si="5"/>
        <v>41.8</v>
      </c>
      <c r="J16" s="63">
        <f t="shared" si="6"/>
        <v>58.2</v>
      </c>
      <c r="K16" s="64">
        <v>69</v>
      </c>
      <c r="L16" s="71">
        <f t="shared" si="7"/>
        <v>26.099999999999994</v>
      </c>
      <c r="M16" s="63">
        <f t="shared" si="8"/>
        <v>73.9</v>
      </c>
      <c r="N16" s="66">
        <v>1443</v>
      </c>
      <c r="O16" s="71">
        <f t="shared" si="9"/>
        <v>46.1</v>
      </c>
      <c r="P16" s="63">
        <f t="shared" si="10"/>
        <v>53.9</v>
      </c>
      <c r="Q16" s="66">
        <v>882</v>
      </c>
      <c r="R16" s="71">
        <f t="shared" si="11"/>
        <v>47.3</v>
      </c>
      <c r="S16" s="63">
        <f t="shared" si="12"/>
        <v>52.7</v>
      </c>
      <c r="T16" s="64">
        <v>710</v>
      </c>
      <c r="U16" s="63">
        <f t="shared" si="13"/>
        <v>46.3</v>
      </c>
      <c r="V16" s="63">
        <f t="shared" si="14"/>
        <v>53.7</v>
      </c>
      <c r="W16" s="107"/>
      <c r="X16" s="73">
        <v>789</v>
      </c>
      <c r="Y16" s="73">
        <v>369</v>
      </c>
      <c r="Z16" s="73">
        <v>32</v>
      </c>
      <c r="AA16" s="73">
        <v>51</v>
      </c>
      <c r="AB16" s="73">
        <v>778</v>
      </c>
      <c r="AC16" s="73">
        <v>465</v>
      </c>
      <c r="AD16" s="73">
        <v>381</v>
      </c>
      <c r="AE16" s="104"/>
      <c r="AF16" s="27"/>
      <c r="AG16" s="27"/>
      <c r="AH16" s="28"/>
      <c r="AI16" s="28"/>
    </row>
    <row r="17" spans="1:35" s="16" customFormat="1" ht="18.75" customHeight="1">
      <c r="A17" s="24" t="s">
        <v>23</v>
      </c>
      <c r="B17" s="60">
        <v>579</v>
      </c>
      <c r="C17" s="71">
        <f t="shared" si="1"/>
        <v>53.4</v>
      </c>
      <c r="D17" s="63">
        <f t="shared" si="2"/>
        <v>46.6</v>
      </c>
      <c r="E17" s="64">
        <v>295</v>
      </c>
      <c r="F17" s="71">
        <f t="shared" si="3"/>
        <v>68.5</v>
      </c>
      <c r="G17" s="63">
        <f t="shared" si="4"/>
        <v>31.5</v>
      </c>
      <c r="H17" s="64">
        <v>18</v>
      </c>
      <c r="I17" s="63">
        <f t="shared" si="5"/>
        <v>50</v>
      </c>
      <c r="J17" s="63">
        <f t="shared" si="6"/>
        <v>50</v>
      </c>
      <c r="K17" s="64">
        <v>43</v>
      </c>
      <c r="L17" s="71">
        <f t="shared" si="7"/>
        <v>46.5</v>
      </c>
      <c r="M17" s="63">
        <f t="shared" si="8"/>
        <v>53.5</v>
      </c>
      <c r="N17" s="66">
        <v>569</v>
      </c>
      <c r="O17" s="71">
        <f t="shared" si="9"/>
        <v>53.3</v>
      </c>
      <c r="P17" s="63">
        <f t="shared" si="10"/>
        <v>46.7</v>
      </c>
      <c r="Q17" s="66">
        <v>344</v>
      </c>
      <c r="R17" s="71">
        <f t="shared" si="11"/>
        <v>45.9</v>
      </c>
      <c r="S17" s="63">
        <f t="shared" si="12"/>
        <v>54.1</v>
      </c>
      <c r="T17" s="64">
        <v>313</v>
      </c>
      <c r="U17" s="63">
        <f t="shared" si="13"/>
        <v>45.4</v>
      </c>
      <c r="V17" s="63">
        <f t="shared" si="14"/>
        <v>54.6</v>
      </c>
      <c r="W17" s="107"/>
      <c r="X17" s="73">
        <v>270</v>
      </c>
      <c r="Y17" s="73">
        <v>93</v>
      </c>
      <c r="Z17" s="73">
        <v>9</v>
      </c>
      <c r="AA17" s="73">
        <v>23</v>
      </c>
      <c r="AB17" s="73">
        <v>266</v>
      </c>
      <c r="AC17" s="73">
        <v>186</v>
      </c>
      <c r="AD17" s="73">
        <v>171</v>
      </c>
      <c r="AE17" s="104"/>
      <c r="AF17" s="27"/>
      <c r="AG17" s="27"/>
      <c r="AH17" s="28"/>
      <c r="AI17" s="28"/>
    </row>
    <row r="18" spans="1:35" s="16" customFormat="1" ht="18.75" customHeight="1">
      <c r="A18" s="23" t="s">
        <v>24</v>
      </c>
      <c r="B18" s="60">
        <v>288</v>
      </c>
      <c r="C18" s="71">
        <f t="shared" si="1"/>
        <v>46.5</v>
      </c>
      <c r="D18" s="63">
        <f t="shared" si="2"/>
        <v>53.5</v>
      </c>
      <c r="E18" s="64">
        <v>165</v>
      </c>
      <c r="F18" s="71">
        <f t="shared" si="3"/>
        <v>64.2</v>
      </c>
      <c r="G18" s="63">
        <f t="shared" si="4"/>
        <v>35.8</v>
      </c>
      <c r="H18" s="64">
        <v>34</v>
      </c>
      <c r="I18" s="63">
        <f t="shared" si="5"/>
        <v>58.8</v>
      </c>
      <c r="J18" s="63">
        <f t="shared" si="6"/>
        <v>41.2</v>
      </c>
      <c r="K18" s="64">
        <v>20</v>
      </c>
      <c r="L18" s="71">
        <f t="shared" si="7"/>
        <v>60</v>
      </c>
      <c r="M18" s="63">
        <f t="shared" si="8"/>
        <v>40</v>
      </c>
      <c r="N18" s="66">
        <v>283</v>
      </c>
      <c r="O18" s="71">
        <f t="shared" si="9"/>
        <v>46.3</v>
      </c>
      <c r="P18" s="63">
        <f t="shared" si="10"/>
        <v>53.7</v>
      </c>
      <c r="Q18" s="66">
        <v>140</v>
      </c>
      <c r="R18" s="71">
        <f t="shared" si="11"/>
        <v>43.6</v>
      </c>
      <c r="S18" s="63">
        <f t="shared" si="12"/>
        <v>56.4</v>
      </c>
      <c r="T18" s="64">
        <v>124</v>
      </c>
      <c r="U18" s="63">
        <f t="shared" si="13"/>
        <v>44.4</v>
      </c>
      <c r="V18" s="63">
        <f t="shared" si="14"/>
        <v>55.6</v>
      </c>
      <c r="W18" s="107"/>
      <c r="X18" s="73">
        <v>154</v>
      </c>
      <c r="Y18" s="73">
        <v>59</v>
      </c>
      <c r="Z18" s="73">
        <v>14</v>
      </c>
      <c r="AA18" s="73">
        <v>8</v>
      </c>
      <c r="AB18" s="73">
        <v>152</v>
      </c>
      <c r="AC18" s="73">
        <v>79</v>
      </c>
      <c r="AD18" s="73">
        <v>69</v>
      </c>
      <c r="AE18" s="104"/>
      <c r="AF18" s="27"/>
      <c r="AG18" s="27"/>
      <c r="AH18" s="28"/>
      <c r="AI18" s="28"/>
    </row>
    <row r="19" spans="1:35" s="16" customFormat="1" ht="18.75" customHeight="1">
      <c r="A19" s="23" t="s">
        <v>25</v>
      </c>
      <c r="B19" s="60">
        <v>722</v>
      </c>
      <c r="C19" s="71">
        <f t="shared" si="1"/>
        <v>62.9</v>
      </c>
      <c r="D19" s="63">
        <f t="shared" si="2"/>
        <v>37.1</v>
      </c>
      <c r="E19" s="64">
        <v>331</v>
      </c>
      <c r="F19" s="71">
        <f t="shared" si="3"/>
        <v>68.3</v>
      </c>
      <c r="G19" s="63">
        <f t="shared" si="4"/>
        <v>31.7</v>
      </c>
      <c r="H19" s="64">
        <v>19</v>
      </c>
      <c r="I19" s="63">
        <f t="shared" si="5"/>
        <v>68.4</v>
      </c>
      <c r="J19" s="63">
        <f t="shared" si="6"/>
        <v>31.6</v>
      </c>
      <c r="K19" s="64">
        <v>68</v>
      </c>
      <c r="L19" s="71">
        <f t="shared" si="7"/>
        <v>79.4</v>
      </c>
      <c r="M19" s="63">
        <f t="shared" si="8"/>
        <v>20.6</v>
      </c>
      <c r="N19" s="66">
        <v>705</v>
      </c>
      <c r="O19" s="71">
        <f t="shared" si="9"/>
        <v>63.1</v>
      </c>
      <c r="P19" s="63">
        <f t="shared" si="10"/>
        <v>36.9</v>
      </c>
      <c r="Q19" s="66">
        <v>401</v>
      </c>
      <c r="R19" s="71">
        <f t="shared" si="11"/>
        <v>59.4</v>
      </c>
      <c r="S19" s="63">
        <f t="shared" si="12"/>
        <v>40.6</v>
      </c>
      <c r="T19" s="64">
        <v>330</v>
      </c>
      <c r="U19" s="63">
        <f t="shared" si="13"/>
        <v>60</v>
      </c>
      <c r="V19" s="63">
        <f t="shared" si="14"/>
        <v>40</v>
      </c>
      <c r="W19" s="107"/>
      <c r="X19" s="73">
        <v>268</v>
      </c>
      <c r="Y19" s="73">
        <v>105</v>
      </c>
      <c r="Z19" s="73">
        <v>6</v>
      </c>
      <c r="AA19" s="73">
        <v>14</v>
      </c>
      <c r="AB19" s="73">
        <v>260</v>
      </c>
      <c r="AC19" s="73">
        <v>163</v>
      </c>
      <c r="AD19" s="73">
        <v>132</v>
      </c>
      <c r="AE19" s="104"/>
      <c r="AF19" s="27"/>
      <c r="AG19" s="27"/>
      <c r="AH19" s="28"/>
      <c r="AI19" s="28"/>
    </row>
    <row r="20" spans="1:35" s="16" customFormat="1" ht="18.75" customHeight="1">
      <c r="A20" s="23" t="s">
        <v>26</v>
      </c>
      <c r="B20" s="60">
        <v>366</v>
      </c>
      <c r="C20" s="71">
        <f t="shared" si="1"/>
        <v>51.1</v>
      </c>
      <c r="D20" s="63">
        <f t="shared" si="2"/>
        <v>48.9</v>
      </c>
      <c r="E20" s="64">
        <v>174</v>
      </c>
      <c r="F20" s="71">
        <f t="shared" si="3"/>
        <v>54.6</v>
      </c>
      <c r="G20" s="63">
        <f t="shared" si="4"/>
        <v>45.4</v>
      </c>
      <c r="H20" s="64">
        <v>4</v>
      </c>
      <c r="I20" s="63">
        <v>0</v>
      </c>
      <c r="J20" s="63">
        <f t="shared" si="6"/>
        <v>25</v>
      </c>
      <c r="K20" s="64">
        <v>12</v>
      </c>
      <c r="L20" s="71">
        <v>0</v>
      </c>
      <c r="M20" s="63">
        <v>0</v>
      </c>
      <c r="N20" s="66">
        <v>343</v>
      </c>
      <c r="O20" s="71">
        <f t="shared" si="9"/>
        <v>50.7</v>
      </c>
      <c r="P20" s="63">
        <f t="shared" si="10"/>
        <v>49.3</v>
      </c>
      <c r="Q20" s="66">
        <v>235</v>
      </c>
      <c r="R20" s="71">
        <f t="shared" si="11"/>
        <v>49.4</v>
      </c>
      <c r="S20" s="63">
        <f t="shared" si="12"/>
        <v>50.6</v>
      </c>
      <c r="T20" s="64">
        <v>200</v>
      </c>
      <c r="U20" s="63">
        <f t="shared" si="13"/>
        <v>47.5</v>
      </c>
      <c r="V20" s="63">
        <f t="shared" si="14"/>
        <v>52.5</v>
      </c>
      <c r="W20" s="107"/>
      <c r="X20" s="73">
        <v>179</v>
      </c>
      <c r="Y20" s="73">
        <v>79</v>
      </c>
      <c r="Z20" s="73">
        <v>1</v>
      </c>
      <c r="AA20" s="73">
        <v>0</v>
      </c>
      <c r="AB20" s="73">
        <v>169</v>
      </c>
      <c r="AC20" s="73">
        <v>119</v>
      </c>
      <c r="AD20" s="73">
        <v>105</v>
      </c>
      <c r="AE20" s="104"/>
      <c r="AF20" s="27"/>
      <c r="AG20" s="27"/>
      <c r="AH20" s="28"/>
      <c r="AI20" s="28"/>
    </row>
    <row r="21" spans="1:35" s="16" customFormat="1" ht="18" customHeight="1">
      <c r="A21" s="23" t="s">
        <v>27</v>
      </c>
      <c r="B21" s="60">
        <v>928</v>
      </c>
      <c r="C21" s="71">
        <f t="shared" si="1"/>
        <v>62.6</v>
      </c>
      <c r="D21" s="63">
        <f t="shared" si="2"/>
        <v>37.4</v>
      </c>
      <c r="E21" s="64">
        <v>413</v>
      </c>
      <c r="F21" s="71">
        <f t="shared" si="3"/>
        <v>76.3</v>
      </c>
      <c r="G21" s="63">
        <f t="shared" si="4"/>
        <v>23.7</v>
      </c>
      <c r="H21" s="64">
        <v>92</v>
      </c>
      <c r="I21" s="63">
        <v>0</v>
      </c>
      <c r="J21" s="63">
        <f t="shared" si="6"/>
        <v>4.3</v>
      </c>
      <c r="K21" s="64">
        <v>48</v>
      </c>
      <c r="L21" s="71">
        <f t="shared" si="7"/>
        <v>66.7</v>
      </c>
      <c r="M21" s="63">
        <f t="shared" si="8"/>
        <v>33.3</v>
      </c>
      <c r="N21" s="66">
        <v>909</v>
      </c>
      <c r="O21" s="71">
        <f t="shared" si="9"/>
        <v>62.9</v>
      </c>
      <c r="P21" s="63">
        <f t="shared" si="10"/>
        <v>37.1</v>
      </c>
      <c r="Q21" s="66">
        <v>531</v>
      </c>
      <c r="R21" s="71">
        <f t="shared" si="11"/>
        <v>55.6</v>
      </c>
      <c r="S21" s="63">
        <f t="shared" si="12"/>
        <v>44.4</v>
      </c>
      <c r="T21" s="64">
        <v>467</v>
      </c>
      <c r="U21" s="63">
        <f t="shared" si="13"/>
        <v>54</v>
      </c>
      <c r="V21" s="63">
        <f t="shared" si="14"/>
        <v>46</v>
      </c>
      <c r="W21" s="107"/>
      <c r="X21" s="73">
        <v>347</v>
      </c>
      <c r="Y21" s="73">
        <v>98</v>
      </c>
      <c r="Z21" s="73">
        <v>4</v>
      </c>
      <c r="AA21" s="73">
        <v>16</v>
      </c>
      <c r="AB21" s="73">
        <v>337</v>
      </c>
      <c r="AC21" s="73">
        <v>236</v>
      </c>
      <c r="AD21" s="73">
        <v>215</v>
      </c>
      <c r="AE21" s="104"/>
      <c r="AF21" s="27"/>
      <c r="AG21" s="27"/>
      <c r="AH21" s="28"/>
      <c r="AI21" s="28"/>
    </row>
    <row r="22" spans="1:35" s="16" customFormat="1" ht="18" customHeight="1" hidden="1">
      <c r="A22" s="23"/>
      <c r="B22" s="60"/>
      <c r="C22" s="71"/>
      <c r="D22" s="63"/>
      <c r="E22" s="64"/>
      <c r="F22" s="71"/>
      <c r="G22" s="63"/>
      <c r="H22" s="64"/>
      <c r="I22" s="63"/>
      <c r="J22" s="63"/>
      <c r="K22" s="64"/>
      <c r="L22" s="71"/>
      <c r="M22" s="63"/>
      <c r="N22" s="66"/>
      <c r="O22" s="71"/>
      <c r="P22" s="63"/>
      <c r="Q22" s="66"/>
      <c r="R22" s="71"/>
      <c r="S22" s="63"/>
      <c r="T22" s="64"/>
      <c r="U22" s="63"/>
      <c r="V22" s="63"/>
      <c r="W22" s="107"/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104"/>
      <c r="AF22" s="27"/>
      <c r="AG22" s="27"/>
      <c r="AH22" s="28"/>
      <c r="AI22" s="28"/>
    </row>
    <row r="23" spans="1:35" s="16" customFormat="1" ht="18.75" customHeight="1">
      <c r="A23" s="23" t="s">
        <v>28</v>
      </c>
      <c r="B23" s="60">
        <v>761</v>
      </c>
      <c r="C23" s="71">
        <f t="shared" si="1"/>
        <v>59.9</v>
      </c>
      <c r="D23" s="63">
        <f t="shared" si="2"/>
        <v>40.1</v>
      </c>
      <c r="E23" s="64">
        <v>518</v>
      </c>
      <c r="F23" s="71">
        <f t="shared" si="3"/>
        <v>64.5</v>
      </c>
      <c r="G23" s="63">
        <f t="shared" si="4"/>
        <v>35.5</v>
      </c>
      <c r="H23" s="64">
        <v>7</v>
      </c>
      <c r="I23" s="63">
        <f t="shared" si="5"/>
        <v>28.599999999999994</v>
      </c>
      <c r="J23" s="63">
        <f t="shared" si="6"/>
        <v>71.4</v>
      </c>
      <c r="K23" s="64">
        <v>38</v>
      </c>
      <c r="L23" s="71">
        <f t="shared" si="7"/>
        <v>76.3</v>
      </c>
      <c r="M23" s="63">
        <f t="shared" si="8"/>
        <v>23.7</v>
      </c>
      <c r="N23" s="66">
        <v>741</v>
      </c>
      <c r="O23" s="71">
        <f t="shared" si="9"/>
        <v>60.5</v>
      </c>
      <c r="P23" s="63">
        <f t="shared" si="10"/>
        <v>39.5</v>
      </c>
      <c r="Q23" s="66">
        <v>384</v>
      </c>
      <c r="R23" s="71">
        <f t="shared" si="11"/>
        <v>52.1</v>
      </c>
      <c r="S23" s="63">
        <f t="shared" si="12"/>
        <v>47.9</v>
      </c>
      <c r="T23" s="64">
        <v>331</v>
      </c>
      <c r="U23" s="63">
        <f t="shared" si="13"/>
        <v>53.5</v>
      </c>
      <c r="V23" s="63">
        <f t="shared" si="14"/>
        <v>46.5</v>
      </c>
      <c r="W23" s="107"/>
      <c r="X23" s="73">
        <v>305</v>
      </c>
      <c r="Y23" s="73">
        <v>184</v>
      </c>
      <c r="Z23" s="73">
        <v>5</v>
      </c>
      <c r="AA23" s="73">
        <v>9</v>
      </c>
      <c r="AB23" s="73">
        <v>293</v>
      </c>
      <c r="AC23" s="73">
        <v>184</v>
      </c>
      <c r="AD23" s="73">
        <v>154</v>
      </c>
      <c r="AE23" s="104"/>
      <c r="AF23" s="27"/>
      <c r="AG23" s="27"/>
      <c r="AH23" s="28"/>
      <c r="AI23" s="28"/>
    </row>
    <row r="24" spans="1:35" s="16" customFormat="1" ht="18.75" customHeight="1">
      <c r="A24" s="23" t="s">
        <v>29</v>
      </c>
      <c r="B24" s="60">
        <v>525</v>
      </c>
      <c r="C24" s="71">
        <f t="shared" si="1"/>
        <v>54.5</v>
      </c>
      <c r="D24" s="63">
        <f t="shared" si="2"/>
        <v>45.5</v>
      </c>
      <c r="E24" s="64">
        <v>378</v>
      </c>
      <c r="F24" s="71">
        <f t="shared" si="3"/>
        <v>40.2</v>
      </c>
      <c r="G24" s="63">
        <f t="shared" si="4"/>
        <v>59.8</v>
      </c>
      <c r="H24" s="64">
        <v>14</v>
      </c>
      <c r="I24" s="63">
        <f t="shared" si="5"/>
        <v>64.3</v>
      </c>
      <c r="J24" s="63">
        <f t="shared" si="6"/>
        <v>35.7</v>
      </c>
      <c r="K24" s="64">
        <v>41</v>
      </c>
      <c r="L24" s="71">
        <f t="shared" si="7"/>
        <v>75.6</v>
      </c>
      <c r="M24" s="63">
        <f t="shared" si="8"/>
        <v>24.4</v>
      </c>
      <c r="N24" s="66">
        <v>518</v>
      </c>
      <c r="O24" s="71">
        <f t="shared" si="9"/>
        <v>54.2</v>
      </c>
      <c r="P24" s="63">
        <f t="shared" si="10"/>
        <v>45.8</v>
      </c>
      <c r="Q24" s="66">
        <v>304</v>
      </c>
      <c r="R24" s="71">
        <f t="shared" si="11"/>
        <v>53.6</v>
      </c>
      <c r="S24" s="63">
        <f t="shared" si="12"/>
        <v>46.4</v>
      </c>
      <c r="T24" s="64">
        <v>273</v>
      </c>
      <c r="U24" s="63">
        <f t="shared" si="13"/>
        <v>55.7</v>
      </c>
      <c r="V24" s="63">
        <f t="shared" si="14"/>
        <v>44.3</v>
      </c>
      <c r="W24" s="107"/>
      <c r="X24" s="73">
        <v>239</v>
      </c>
      <c r="Y24" s="73">
        <v>226</v>
      </c>
      <c r="Z24" s="73">
        <v>5</v>
      </c>
      <c r="AA24" s="73">
        <v>10</v>
      </c>
      <c r="AB24" s="73">
        <v>237</v>
      </c>
      <c r="AC24" s="73">
        <v>141</v>
      </c>
      <c r="AD24" s="73">
        <v>121</v>
      </c>
      <c r="AE24" s="104"/>
      <c r="AF24" s="27"/>
      <c r="AG24" s="27"/>
      <c r="AH24" s="28"/>
      <c r="AI24" s="28"/>
    </row>
    <row r="25" spans="1:35" s="16" customFormat="1" ht="18.75" customHeight="1">
      <c r="A25" s="23" t="s">
        <v>13</v>
      </c>
      <c r="B25" s="60">
        <v>2275</v>
      </c>
      <c r="C25" s="71">
        <f t="shared" si="1"/>
        <v>35.5</v>
      </c>
      <c r="D25" s="63">
        <f t="shared" si="2"/>
        <v>64.5</v>
      </c>
      <c r="E25" s="64">
        <v>2022</v>
      </c>
      <c r="F25" s="71">
        <f t="shared" si="3"/>
        <v>54</v>
      </c>
      <c r="G25" s="63">
        <f t="shared" si="4"/>
        <v>46</v>
      </c>
      <c r="H25" s="64">
        <v>157</v>
      </c>
      <c r="I25" s="63">
        <f t="shared" si="5"/>
        <v>24.200000000000003</v>
      </c>
      <c r="J25" s="63">
        <f t="shared" si="6"/>
        <v>75.8</v>
      </c>
      <c r="K25" s="64">
        <v>99</v>
      </c>
      <c r="L25" s="71">
        <f t="shared" si="7"/>
        <v>22.200000000000003</v>
      </c>
      <c r="M25" s="63">
        <f t="shared" si="8"/>
        <v>77.8</v>
      </c>
      <c r="N25" s="66">
        <v>2164</v>
      </c>
      <c r="O25" s="71">
        <f t="shared" si="9"/>
        <v>35.400000000000006</v>
      </c>
      <c r="P25" s="63">
        <f t="shared" si="10"/>
        <v>64.6</v>
      </c>
      <c r="Q25" s="66">
        <v>1334</v>
      </c>
      <c r="R25" s="71">
        <f t="shared" si="11"/>
        <v>33.7</v>
      </c>
      <c r="S25" s="63">
        <f t="shared" si="12"/>
        <v>66.3</v>
      </c>
      <c r="T25" s="64">
        <v>957</v>
      </c>
      <c r="U25" s="63">
        <f t="shared" si="13"/>
        <v>36.5</v>
      </c>
      <c r="V25" s="63">
        <f t="shared" si="14"/>
        <v>63.5</v>
      </c>
      <c r="W25" s="107"/>
      <c r="X25" s="73">
        <v>1467</v>
      </c>
      <c r="Y25" s="73">
        <v>930</v>
      </c>
      <c r="Z25" s="73">
        <v>119</v>
      </c>
      <c r="AA25" s="73">
        <v>77</v>
      </c>
      <c r="AB25" s="73">
        <v>1399</v>
      </c>
      <c r="AC25" s="73">
        <v>885</v>
      </c>
      <c r="AD25" s="73">
        <v>608</v>
      </c>
      <c r="AE25" s="104"/>
      <c r="AF25" s="27"/>
      <c r="AG25" s="27"/>
      <c r="AH25" s="28"/>
      <c r="AI25" s="28"/>
    </row>
    <row r="26" spans="5:31" ht="23.25">
      <c r="E26" s="6"/>
      <c r="H26" s="6"/>
      <c r="I26" s="5"/>
      <c r="L26" s="2"/>
      <c r="M26" s="2"/>
      <c r="N26" s="77"/>
      <c r="O26" s="77"/>
      <c r="P26" s="77"/>
      <c r="Q26" s="77"/>
      <c r="R26" s="77"/>
      <c r="S26" s="77"/>
      <c r="T26" s="77"/>
      <c r="U26" s="29"/>
      <c r="V26" s="29"/>
      <c r="W26" s="108"/>
      <c r="X26" s="108"/>
      <c r="Y26" s="109"/>
      <c r="Z26" s="109"/>
      <c r="AA26" s="109"/>
      <c r="AB26" s="109"/>
      <c r="AC26" s="109"/>
      <c r="AD26" s="109"/>
      <c r="AE26" s="109"/>
    </row>
    <row r="27" spans="5:31" ht="23.25">
      <c r="E27" s="6"/>
      <c r="H27" s="6"/>
      <c r="I27" s="5"/>
      <c r="L27" s="2"/>
      <c r="M27" s="2"/>
      <c r="N27" s="77"/>
      <c r="O27" s="77"/>
      <c r="P27" s="77"/>
      <c r="Q27" s="77"/>
      <c r="R27" s="77"/>
      <c r="S27" s="77"/>
      <c r="T27" s="77"/>
      <c r="U27" s="29"/>
      <c r="V27" s="29"/>
      <c r="W27" s="108"/>
      <c r="X27" s="108"/>
      <c r="Y27" s="109"/>
      <c r="Z27" s="109"/>
      <c r="AA27" s="109"/>
      <c r="AB27" s="109"/>
      <c r="AC27" s="109"/>
      <c r="AD27" s="109"/>
      <c r="AE27" s="109"/>
    </row>
    <row r="28" spans="5:31" ht="23.25">
      <c r="E28" s="6"/>
      <c r="H28" s="6"/>
      <c r="I28" s="5"/>
      <c r="L28" s="2"/>
      <c r="M28" s="2"/>
      <c r="N28" s="77"/>
      <c r="O28" s="77"/>
      <c r="P28" s="77"/>
      <c r="Q28" s="77"/>
      <c r="R28" s="77"/>
      <c r="S28" s="77"/>
      <c r="T28" s="77"/>
      <c r="U28" s="29"/>
      <c r="V28" s="29"/>
      <c r="W28" s="108"/>
      <c r="X28" s="108"/>
      <c r="Y28" s="109"/>
      <c r="Z28" s="109"/>
      <c r="AA28" s="109"/>
      <c r="AB28" s="109"/>
      <c r="AC28" s="109"/>
      <c r="AD28" s="109"/>
      <c r="AE28" s="109"/>
    </row>
    <row r="29" spans="5:31" ht="23.25">
      <c r="E29" s="6"/>
      <c r="H29" s="6"/>
      <c r="I29" s="5"/>
      <c r="L29" s="2"/>
      <c r="M29" s="2"/>
      <c r="N29" s="77"/>
      <c r="O29" s="77"/>
      <c r="P29" s="77"/>
      <c r="Q29" s="77"/>
      <c r="R29" s="77"/>
      <c r="S29" s="77"/>
      <c r="T29" s="77"/>
      <c r="U29" s="29"/>
      <c r="X29" s="109"/>
      <c r="Y29" s="109"/>
      <c r="Z29" s="109"/>
      <c r="AA29" s="109"/>
      <c r="AB29" s="109"/>
      <c r="AC29" s="109"/>
      <c r="AD29" s="109"/>
      <c r="AE29" s="109"/>
    </row>
    <row r="30" spans="5:31" ht="23.25">
      <c r="E30" s="6"/>
      <c r="H30" s="6"/>
      <c r="I30" s="5"/>
      <c r="L30" s="2"/>
      <c r="M30" s="2"/>
      <c r="N30" s="77"/>
      <c r="O30" s="77"/>
      <c r="P30" s="77"/>
      <c r="Q30" s="77"/>
      <c r="R30" s="77"/>
      <c r="S30" s="77"/>
      <c r="T30" s="77"/>
      <c r="U30" s="29"/>
      <c r="X30" s="109"/>
      <c r="Y30" s="109"/>
      <c r="Z30" s="109"/>
      <c r="AA30" s="109"/>
      <c r="AB30" s="109"/>
      <c r="AC30" s="109"/>
      <c r="AD30" s="109"/>
      <c r="AE30" s="109"/>
    </row>
    <row r="31" spans="5:31" ht="23.25">
      <c r="E31" s="6"/>
      <c r="H31" s="6"/>
      <c r="I31" s="5"/>
      <c r="L31" s="2"/>
      <c r="M31" s="2"/>
      <c r="N31" s="77"/>
      <c r="O31" s="77"/>
      <c r="P31" s="77"/>
      <c r="Q31" s="77"/>
      <c r="R31" s="77"/>
      <c r="S31" s="77"/>
      <c r="T31" s="77"/>
      <c r="U31" s="29"/>
      <c r="X31" s="109"/>
      <c r="Y31" s="109"/>
      <c r="Z31" s="109"/>
      <c r="AA31" s="109"/>
      <c r="AB31" s="109"/>
      <c r="AC31" s="109"/>
      <c r="AD31" s="109"/>
      <c r="AE31" s="109"/>
    </row>
    <row r="32" spans="5:31" ht="23.25">
      <c r="E32" s="6"/>
      <c r="H32" s="6"/>
      <c r="I32" s="5"/>
      <c r="L32" s="2"/>
      <c r="M32" s="2"/>
      <c r="N32" s="77"/>
      <c r="O32" s="77"/>
      <c r="P32" s="77"/>
      <c r="Q32" s="77"/>
      <c r="R32" s="77"/>
      <c r="S32" s="77"/>
      <c r="T32" s="77"/>
      <c r="U32" s="29"/>
      <c r="X32" s="109"/>
      <c r="Y32" s="109"/>
      <c r="Z32" s="109"/>
      <c r="AA32" s="109"/>
      <c r="AB32" s="109"/>
      <c r="AC32" s="109"/>
      <c r="AD32" s="109"/>
      <c r="AE32" s="109"/>
    </row>
    <row r="33" spans="5:31" ht="23.25">
      <c r="E33" s="6"/>
      <c r="H33" s="6"/>
      <c r="I33" s="5"/>
      <c r="L33" s="2"/>
      <c r="M33" s="2"/>
      <c r="N33" s="77"/>
      <c r="O33" s="77"/>
      <c r="P33" s="77"/>
      <c r="Q33" s="77"/>
      <c r="R33" s="77"/>
      <c r="S33" s="77"/>
      <c r="T33" s="77"/>
      <c r="U33" s="29"/>
      <c r="X33" s="109"/>
      <c r="Y33" s="109"/>
      <c r="Z33" s="109"/>
      <c r="AA33" s="109"/>
      <c r="AB33" s="109"/>
      <c r="AC33" s="109"/>
      <c r="AD33" s="109"/>
      <c r="AE33" s="109"/>
    </row>
    <row r="34" spans="5:31" ht="23.25">
      <c r="E34" s="6"/>
      <c r="H34" s="6"/>
      <c r="I34" s="5"/>
      <c r="L34" s="2"/>
      <c r="M34" s="2"/>
      <c r="N34" s="77"/>
      <c r="O34" s="77"/>
      <c r="P34" s="77"/>
      <c r="Q34" s="77"/>
      <c r="R34" s="77"/>
      <c r="S34" s="77"/>
      <c r="T34" s="77"/>
      <c r="U34" s="29"/>
      <c r="X34" s="109"/>
      <c r="Y34" s="109"/>
      <c r="Z34" s="109"/>
      <c r="AA34" s="109"/>
      <c r="AB34" s="109"/>
      <c r="AC34" s="109"/>
      <c r="AD34" s="109"/>
      <c r="AE34" s="109"/>
    </row>
    <row r="35" spans="5:31" ht="23.25">
      <c r="E35" s="6"/>
      <c r="H35" s="6"/>
      <c r="I35" s="5"/>
      <c r="L35" s="2"/>
      <c r="M35" s="2"/>
      <c r="N35" s="77"/>
      <c r="O35" s="77"/>
      <c r="P35" s="77"/>
      <c r="Q35" s="77"/>
      <c r="R35" s="77"/>
      <c r="S35" s="77"/>
      <c r="T35" s="77"/>
      <c r="U35" s="29"/>
      <c r="X35" s="109"/>
      <c r="Y35" s="109"/>
      <c r="Z35" s="109"/>
      <c r="AA35" s="109"/>
      <c r="AB35" s="109"/>
      <c r="AC35" s="109"/>
      <c r="AD35" s="109"/>
      <c r="AE35" s="109"/>
    </row>
    <row r="36" spans="5:31" ht="23.25">
      <c r="E36" s="6"/>
      <c r="H36" s="6"/>
      <c r="I36" s="5"/>
      <c r="L36" s="2"/>
      <c r="M36" s="2"/>
      <c r="N36" s="77"/>
      <c r="O36" s="77"/>
      <c r="P36" s="77"/>
      <c r="Q36" s="77"/>
      <c r="R36" s="77"/>
      <c r="S36" s="77"/>
      <c r="T36" s="77"/>
      <c r="U36" s="29"/>
      <c r="X36" s="109"/>
      <c r="Y36" s="109"/>
      <c r="Z36" s="109"/>
      <c r="AA36" s="109"/>
      <c r="AB36" s="109"/>
      <c r="AC36" s="109"/>
      <c r="AD36" s="109"/>
      <c r="AE36" s="109"/>
    </row>
    <row r="37" spans="5:31" ht="23.25">
      <c r="E37" s="6"/>
      <c r="H37" s="6"/>
      <c r="I37" s="5"/>
      <c r="L37" s="2"/>
      <c r="M37" s="2"/>
      <c r="N37" s="77"/>
      <c r="O37" s="77"/>
      <c r="P37" s="77"/>
      <c r="Q37" s="77"/>
      <c r="R37" s="77"/>
      <c r="S37" s="77"/>
      <c r="T37" s="77"/>
      <c r="U37" s="29"/>
      <c r="X37" s="109"/>
      <c r="Y37" s="109"/>
      <c r="Z37" s="109"/>
      <c r="AA37" s="109"/>
      <c r="AB37" s="109"/>
      <c r="AC37" s="109"/>
      <c r="AD37" s="109"/>
      <c r="AE37" s="109"/>
    </row>
    <row r="38" spans="5:31" ht="23.25">
      <c r="E38" s="6"/>
      <c r="H38" s="6"/>
      <c r="I38" s="5"/>
      <c r="L38" s="2"/>
      <c r="M38" s="2"/>
      <c r="N38" s="77"/>
      <c r="O38" s="77"/>
      <c r="P38" s="77"/>
      <c r="Q38" s="77"/>
      <c r="R38" s="77"/>
      <c r="S38" s="77"/>
      <c r="T38" s="77"/>
      <c r="U38" s="29"/>
      <c r="X38" s="109"/>
      <c r="Y38" s="109"/>
      <c r="Z38" s="109"/>
      <c r="AA38" s="109"/>
      <c r="AB38" s="109"/>
      <c r="AC38" s="109"/>
      <c r="AD38" s="109"/>
      <c r="AE38" s="109"/>
    </row>
    <row r="39" spans="5:31" ht="23.25">
      <c r="E39" s="6"/>
      <c r="H39" s="6"/>
      <c r="I39" s="5"/>
      <c r="L39" s="2"/>
      <c r="M39" s="2"/>
      <c r="N39" s="77"/>
      <c r="O39" s="77"/>
      <c r="P39" s="77"/>
      <c r="Q39" s="77"/>
      <c r="R39" s="77"/>
      <c r="S39" s="77"/>
      <c r="T39" s="77"/>
      <c r="U39" s="29"/>
      <c r="X39" s="109"/>
      <c r="Y39" s="109"/>
      <c r="Z39" s="109"/>
      <c r="AA39" s="109"/>
      <c r="AB39" s="109"/>
      <c r="AC39" s="109"/>
      <c r="AD39" s="109"/>
      <c r="AE39" s="109"/>
    </row>
    <row r="40" spans="5:31" ht="23.25">
      <c r="E40" s="6"/>
      <c r="H40" s="6"/>
      <c r="I40" s="5"/>
      <c r="L40" s="2"/>
      <c r="M40" s="2"/>
      <c r="N40" s="77"/>
      <c r="O40" s="77"/>
      <c r="P40" s="77"/>
      <c r="Q40" s="77"/>
      <c r="R40" s="77"/>
      <c r="S40" s="77"/>
      <c r="T40" s="77"/>
      <c r="U40" s="29"/>
      <c r="X40" s="109"/>
      <c r="Y40" s="109"/>
      <c r="Z40" s="109"/>
      <c r="AA40" s="109"/>
      <c r="AB40" s="109"/>
      <c r="AC40" s="109"/>
      <c r="AD40" s="109"/>
      <c r="AE40" s="109"/>
    </row>
    <row r="41" spans="5:31" ht="23.25">
      <c r="E41" s="6"/>
      <c r="H41" s="6"/>
      <c r="I41" s="5"/>
      <c r="L41" s="2"/>
      <c r="M41" s="2"/>
      <c r="N41" s="77"/>
      <c r="O41" s="77"/>
      <c r="P41" s="77"/>
      <c r="Q41" s="77"/>
      <c r="R41" s="77"/>
      <c r="S41" s="77"/>
      <c r="T41" s="77"/>
      <c r="U41" s="29"/>
      <c r="X41" s="109"/>
      <c r="Y41" s="109"/>
      <c r="Z41" s="109"/>
      <c r="AA41" s="109"/>
      <c r="AB41" s="109"/>
      <c r="AC41" s="109"/>
      <c r="AD41" s="109"/>
      <c r="AE41" s="109"/>
    </row>
    <row r="42" spans="5:31" ht="23.25">
      <c r="E42" s="6"/>
      <c r="H42" s="6"/>
      <c r="I42" s="5"/>
      <c r="L42" s="2"/>
      <c r="M42" s="2"/>
      <c r="N42" s="77"/>
      <c r="O42" s="77"/>
      <c r="P42" s="77"/>
      <c r="Q42" s="77"/>
      <c r="R42" s="77"/>
      <c r="S42" s="77"/>
      <c r="T42" s="77"/>
      <c r="U42" s="29"/>
      <c r="X42" s="109"/>
      <c r="Y42" s="109"/>
      <c r="Z42" s="109"/>
      <c r="AA42" s="109"/>
      <c r="AB42" s="109"/>
      <c r="AC42" s="109"/>
      <c r="AD42" s="109"/>
      <c r="AE42" s="109"/>
    </row>
    <row r="43" spans="5:31" ht="23.25">
      <c r="E43" s="6"/>
      <c r="H43" s="6"/>
      <c r="I43" s="5"/>
      <c r="L43" s="2"/>
      <c r="M43" s="2"/>
      <c r="N43" s="77"/>
      <c r="O43" s="77"/>
      <c r="P43" s="77"/>
      <c r="Q43" s="77"/>
      <c r="R43" s="77"/>
      <c r="S43" s="77"/>
      <c r="T43" s="77"/>
      <c r="U43" s="29"/>
      <c r="X43" s="109"/>
      <c r="Y43" s="109"/>
      <c r="Z43" s="109"/>
      <c r="AA43" s="109"/>
      <c r="AB43" s="109"/>
      <c r="AC43" s="109"/>
      <c r="AD43" s="109"/>
      <c r="AE43" s="109"/>
    </row>
    <row r="44" spans="5:31" ht="23.25">
      <c r="E44" s="6"/>
      <c r="H44" s="6"/>
      <c r="I44" s="5"/>
      <c r="L44" s="2"/>
      <c r="M44" s="2"/>
      <c r="N44" s="77"/>
      <c r="O44" s="77"/>
      <c r="P44" s="77"/>
      <c r="Q44" s="77"/>
      <c r="R44" s="77"/>
      <c r="S44" s="77"/>
      <c r="T44" s="77"/>
      <c r="U44" s="29"/>
      <c r="X44" s="109"/>
      <c r="Y44" s="109"/>
      <c r="Z44" s="109"/>
      <c r="AA44" s="109"/>
      <c r="AB44" s="109"/>
      <c r="AC44" s="109"/>
      <c r="AD44" s="109"/>
      <c r="AE44" s="109"/>
    </row>
    <row r="45" spans="5:31" ht="23.25">
      <c r="E45" s="6"/>
      <c r="H45" s="6"/>
      <c r="I45" s="5"/>
      <c r="L45" s="2"/>
      <c r="M45" s="2"/>
      <c r="N45" s="77"/>
      <c r="O45" s="77"/>
      <c r="P45" s="77"/>
      <c r="Q45" s="77"/>
      <c r="R45" s="77"/>
      <c r="S45" s="77"/>
      <c r="T45" s="77"/>
      <c r="U45" s="29"/>
      <c r="X45" s="109"/>
      <c r="Y45" s="109"/>
      <c r="Z45" s="109"/>
      <c r="AA45" s="109"/>
      <c r="AB45" s="109"/>
      <c r="AC45" s="109"/>
      <c r="AD45" s="109"/>
      <c r="AE45" s="109"/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2018-05-22T11:08:26Z</dcterms:modified>
  <cp:category/>
  <cp:version/>
  <cp:contentType/>
  <cp:contentStatus/>
</cp:coreProperties>
</file>