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7400" windowHeight="11520"/>
  </bookViews>
  <sheets>
    <sheet name="Список планів" sheetId="5" r:id="rId1"/>
    <sheet name="Тип процедури" sheetId="11" r:id="rId2"/>
    <sheet name="Валюти" sheetId="6" r:id="rId3"/>
    <sheet name="Рік" sheetId="7" r:id="rId4"/>
    <sheet name="Початок проведення закупівлі" sheetId="8" r:id="rId5"/>
    <sheet name="КЕКВ" sheetId="9" r:id="rId6"/>
  </sheets>
  <definedNames>
    <definedName name="_xlnm.Print_Area" localSheetId="0">'Список планів'!$A$1:$K$91</definedName>
  </definedNames>
  <calcPr calcId="145621"/>
</workbook>
</file>

<file path=xl/calcChain.xml><?xml version="1.0" encoding="utf-8"?>
<calcChain xmlns="http://schemas.openxmlformats.org/spreadsheetml/2006/main">
  <c r="A36" i="8" l="1"/>
  <c r="A35" i="8"/>
  <c r="A34" i="8"/>
  <c r="A33" i="8"/>
  <c r="A32" i="8"/>
  <c r="A31" i="8"/>
  <c r="A30" i="8"/>
  <c r="A29" i="8"/>
  <c r="A28" i="8"/>
  <c r="A27" i="8"/>
  <c r="A26" i="8"/>
  <c r="A25" i="8"/>
  <c r="A13" i="8"/>
  <c r="A12" i="8"/>
  <c r="A11" i="8"/>
  <c r="A10" i="8"/>
  <c r="A9" i="8"/>
  <c r="A8" i="8"/>
  <c r="A7" i="8"/>
  <c r="A6" i="8"/>
  <c r="A5" i="8"/>
  <c r="A4" i="8"/>
  <c r="A3" i="8"/>
  <c r="A2" i="8"/>
  <c r="A24" i="8"/>
  <c r="A23" i="8"/>
  <c r="A22" i="8"/>
  <c r="A21" i="8"/>
  <c r="A20" i="8"/>
  <c r="A19" i="8"/>
  <c r="A18" i="8"/>
  <c r="A17" i="8"/>
  <c r="A16" i="8"/>
  <c r="A15" i="8"/>
  <c r="A14" i="8"/>
  <c r="A1" i="8"/>
  <c r="A3" i="7"/>
  <c r="A1" i="7"/>
  <c r="A2" i="7"/>
</calcChain>
</file>

<file path=xl/sharedStrings.xml><?xml version="1.0" encoding="utf-8"?>
<sst xmlns="http://schemas.openxmlformats.org/spreadsheetml/2006/main" count="746" uniqueCount="319">
  <si>
    <t>Примітки</t>
  </si>
  <si>
    <t>Орієнтовний початок проведення процедури закупівлі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</si>
  <si>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</si>
  <si>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</si>
  <si>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</si>
  <si>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</si>
  <si>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</si>
  <si>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</si>
  <si>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</si>
  <si>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англ.мовою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</si>
  <si>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</si>
  <si>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</si>
  <si>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</si>
  <si>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</si>
  <si>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</si>
  <si>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процедура, скорочена</t>
  </si>
  <si>
    <t>limited_negotiation.quick</t>
  </si>
  <si>
    <t>UAH</t>
  </si>
  <si>
    <t>USD</t>
  </si>
  <si>
    <t>EUR</t>
  </si>
  <si>
    <t>RUB</t>
  </si>
  <si>
    <t>GBP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</si>
  <si>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</si>
  <si>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</si>
  <si>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</si>
  <si>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</si>
  <si>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</si>
  <si>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</si>
  <si>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</si>
  <si>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</si>
  <si>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</si>
  <si>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</si>
  <si>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</si>
  <si>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</si>
  <si>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</si>
  <si>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</si>
  <si>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</si>
  <si>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</si>
  <si>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</si>
  <si>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</si>
  <si>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</si>
  <si>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</si>
  <si>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</si>
  <si>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</si>
  <si>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</si>
  <si>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</si>
  <si>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</si>
  <si>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</si>
  <si>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</si>
  <si>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</si>
  <si>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</si>
  <si>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</si>
  <si>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</si>
  <si>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</si>
  <si>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</si>
  <si>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</si>
  <si>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</si>
  <si>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</si>
  <si>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</si>
  <si>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</si>
  <si>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</si>
  <si>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</si>
  <si>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</si>
  <si>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</si>
  <si>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</si>
  <si>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</si>
  <si>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</si>
  <si>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</si>
  <si>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</si>
  <si>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</si>
  <si>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</si>
  <si>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</si>
  <si>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</si>
  <si>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</si>
  <si>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</si>
  <si>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Поточні видатки</t>
  </si>
  <si>
    <t>Капітальні видатки</t>
  </si>
  <si>
    <t>Нерозподілені видатки</t>
  </si>
  <si>
    <t>Конкурентний діалог</t>
  </si>
  <si>
    <t>open_competitiveDialogueUA</t>
  </si>
  <si>
    <t>Конкурентний діалог з публікацією англ. мовою</t>
  </si>
  <si>
    <t>open_competitiveDialogueEU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</si>
  <si>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</si>
  <si>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</si>
  <si>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</si>
  <si>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</si>
  <si>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</si>
  <si>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</si>
  <si>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</si>
  <si>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Рік проведення процедури</t>
  </si>
  <si>
    <t xml:space="preserve">Ідентифікатор проекту 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</si>
  <si>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</si>
  <si>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</si>
  <si>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</si>
  <si>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</si>
  <si>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</si>
  <si>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</si>
  <si>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</si>
  <si>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</si>
  <si>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</si>
  <si>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</si>
  <si>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</si>
  <si>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79710000-4</t>
  </si>
  <si>
    <t>охоронні послуги</t>
  </si>
  <si>
    <t>послуги з технічної охорони</t>
  </si>
  <si>
    <t>пально-мастильні матеріали</t>
  </si>
  <si>
    <t>09130000-9</t>
  </si>
  <si>
    <t>нафта і дистиляти</t>
  </si>
  <si>
    <t>папір</t>
  </si>
  <si>
    <t>30190000-7</t>
  </si>
  <si>
    <t>офісне устаткувння та приладдя різне</t>
  </si>
  <si>
    <t>канцтовари</t>
  </si>
  <si>
    <t>запачастини до транспортних засобів</t>
  </si>
  <si>
    <t>22410000-7</t>
  </si>
  <si>
    <t>марки</t>
  </si>
  <si>
    <t>конверти</t>
  </si>
  <si>
    <t>34330000-9</t>
  </si>
  <si>
    <t>запасні частини до вантажих транспортних засобів, фургонів та легкових автомобілів</t>
  </si>
  <si>
    <t>страхування водіїв, страхування цивільно-правової відповідальності власників ТЗ</t>
  </si>
  <si>
    <t>66510000-8</t>
  </si>
  <si>
    <t>страхові послуги</t>
  </si>
  <si>
    <t>поточний ремонт та техобслуговування ТЗ</t>
  </si>
  <si>
    <t>50110000-9</t>
  </si>
  <si>
    <t>послуги з ремонту і т/о мототранспортних засобів і супутнього обладнання</t>
  </si>
  <si>
    <t>проведення медогляду водіїв</t>
  </si>
  <si>
    <t xml:space="preserve">85140000-2 </t>
  </si>
  <si>
    <t>послуги у сфері охорони здоров'я різні</t>
  </si>
  <si>
    <t>з врахуванням філій</t>
  </si>
  <si>
    <t>передплата періодичних, довідкових, інформац. видань</t>
  </si>
  <si>
    <t>22210000-5</t>
  </si>
  <si>
    <t>газети</t>
  </si>
  <si>
    <t>бланки</t>
  </si>
  <si>
    <t>22820000-4</t>
  </si>
  <si>
    <t>для 2-х філій ОЦЗ</t>
  </si>
  <si>
    <t>поточний ремонт, технічне обслуговування, монтаж, демонтаж побутового обладнання</t>
  </si>
  <si>
    <t>послуги зв'язку</t>
  </si>
  <si>
    <t>64210000-1</t>
  </si>
  <si>
    <t>послуги телефонного зв'язку та передачі даних</t>
  </si>
  <si>
    <t>вивезення відходів</t>
  </si>
  <si>
    <t>90510000-5</t>
  </si>
  <si>
    <t>утилізація сміття та поводження зі сміттям</t>
  </si>
  <si>
    <t>надання оголошень у засоби масової інформації</t>
  </si>
  <si>
    <t>послуги, пов'язані із друком</t>
  </si>
  <si>
    <t>79820000-8</t>
  </si>
  <si>
    <t>технічне обслуговування ліфтів</t>
  </si>
  <si>
    <t>50750000-7</t>
  </si>
  <si>
    <t>послуги з т/о ліфтів</t>
  </si>
  <si>
    <t>монтаж, демонтаж, поточний ремонт та технічне обслуговування систем пожежогасіння та охоронно-пожежної  сигналізації</t>
  </si>
  <si>
    <t>т/о і утримання мереж тепло -, водо -,  газопостачання та водовідведення, внутрішніх та зовнішніх електромереж</t>
  </si>
  <si>
    <t>50710000-5</t>
  </si>
  <si>
    <t>послуги з ремонту і т/о електричного і механічного устаткування будівель</t>
  </si>
  <si>
    <t xml:space="preserve">виготовлення проектно-кошторисної документації, інше </t>
  </si>
  <si>
    <t>71320000-7</t>
  </si>
  <si>
    <t>послуги з інженерного проектування</t>
  </si>
  <si>
    <t>поточний ремонт, т/о систем відеоспостереження</t>
  </si>
  <si>
    <t>50340000-0</t>
  </si>
  <si>
    <t>послуги з ремонту і т/о аудіовізуального та оптичного обладнання</t>
  </si>
  <si>
    <t>поточний ремонт та т/о систем кондиціювання та спліт систем</t>
  </si>
  <si>
    <t>послуги з ремонту і технічного обслуговування охолоджувальних установок</t>
  </si>
  <si>
    <t>50730000-1</t>
  </si>
  <si>
    <t>послуги з ремонту і т/о техніки</t>
  </si>
  <si>
    <t>50530000-9</t>
  </si>
  <si>
    <t>поточний ремонт, т/о газовогообладнання, газової сигналізації та димовивідних каналів</t>
  </si>
  <si>
    <t>поточний ремонт, т/о обладнання (крім побутового)</t>
  </si>
  <si>
    <t>50310000-1</t>
  </si>
  <si>
    <t>т/о і ремонт офісної техніки</t>
  </si>
  <si>
    <t>поточний ремонт будівель, приміщень тощо</t>
  </si>
  <si>
    <t>65210000-8</t>
  </si>
  <si>
    <t>розподіл газу</t>
  </si>
  <si>
    <t>послуги з водовідведення та питна вода</t>
  </si>
  <si>
    <t>водопостачання та водовідведення</t>
  </si>
  <si>
    <t>90430000-0;41110000-3</t>
  </si>
  <si>
    <t xml:space="preserve">лічильники </t>
  </si>
  <si>
    <t>38550000-5</t>
  </si>
  <si>
    <t xml:space="preserve">упорядкування архіву </t>
  </si>
  <si>
    <t xml:space="preserve">79990000-0 </t>
  </si>
  <si>
    <t xml:space="preserve">різні послуги, пов'язані з діловою сферою </t>
  </si>
  <si>
    <t>установка, повірка та експертиза лічильників</t>
  </si>
  <si>
    <t>71630000-7</t>
  </si>
  <si>
    <t xml:space="preserve">послуги з випробувань та аналізу складу та чистоти </t>
  </si>
  <si>
    <t>01.04.2018</t>
  </si>
  <si>
    <t>надання послуг інтернет-зв'язку</t>
  </si>
  <si>
    <t xml:space="preserve">72410000-7 </t>
  </si>
  <si>
    <t>послуги провайдерів</t>
  </si>
  <si>
    <t>50320000-4</t>
  </si>
  <si>
    <t>послуги з ремонту і т/о персональних комп'ютерів</t>
  </si>
  <si>
    <t>ремонт і т/о персональних комп'ютерів</t>
  </si>
  <si>
    <t>50310000-4</t>
  </si>
  <si>
    <t xml:space="preserve">технічне обслуговування і ремонт офісної техніки </t>
  </si>
  <si>
    <t>послуги з т/о комп'ютерного обладнання та перезарядки картріджів, тонерів</t>
  </si>
  <si>
    <t>48620000-0</t>
  </si>
  <si>
    <t>операційні системи</t>
  </si>
  <si>
    <t>програмне забезпечення MS Windows 10 Pro x64 Ukr</t>
  </si>
  <si>
    <t>72220000-3</t>
  </si>
  <si>
    <t xml:space="preserve">консультаційні послуги з питань  систем та з технічних питань </t>
  </si>
  <si>
    <t>створення комлексної системи захисту</t>
  </si>
  <si>
    <t>30230000-0</t>
  </si>
  <si>
    <t xml:space="preserve">витратні матеріали до комп'ютерної техніки </t>
  </si>
  <si>
    <t xml:space="preserve">комп'ютерне обладнання </t>
  </si>
  <si>
    <t>30120000-0</t>
  </si>
  <si>
    <t>фотокопіювальне та поліграфічне обладнання для офсетного друку</t>
  </si>
  <si>
    <t>принтери</t>
  </si>
  <si>
    <t>монітори</t>
  </si>
  <si>
    <t xml:space="preserve">акумулятори до блоків безперебійного живлення </t>
  </si>
  <si>
    <t>диски, флешки, клавіатури, мишки, тощо</t>
  </si>
  <si>
    <t xml:space="preserve">послуги з ремонту і т/о телевізійного обладанання </t>
  </si>
  <si>
    <t>пакети для сміття</t>
  </si>
  <si>
    <t>19640000-4</t>
  </si>
  <si>
    <t>поліетиленові мішки та пакети для сміття</t>
  </si>
  <si>
    <t>19510000-4</t>
  </si>
  <si>
    <t>гумові вироби</t>
  </si>
  <si>
    <t>рукавиці гумові</t>
  </si>
  <si>
    <t>39520000-3</t>
  </si>
  <si>
    <t>готові текстильні вироби</t>
  </si>
  <si>
    <t xml:space="preserve">ганчірки для прибирання </t>
  </si>
  <si>
    <t>39830000-9</t>
  </si>
  <si>
    <t>продукція для чищення</t>
  </si>
  <si>
    <t>миючі засоби</t>
  </si>
  <si>
    <t>39810000-3</t>
  </si>
  <si>
    <t>ароматизатори та воски</t>
  </si>
  <si>
    <t>освіжувач повітря, поліроль</t>
  </si>
  <si>
    <t>туалетний папір, носові хустинки, рушники для рук і серветки</t>
  </si>
  <si>
    <t>туалетний папір</t>
  </si>
  <si>
    <t>33760000-5</t>
  </si>
  <si>
    <t>31520000-7</t>
  </si>
  <si>
    <t xml:space="preserve">світильники та освітлювальна апаратура </t>
  </si>
  <si>
    <t>світильники</t>
  </si>
  <si>
    <t>31530000-0</t>
  </si>
  <si>
    <t>частини до світильників та освітлювального обладнання</t>
  </si>
  <si>
    <t>стартер до світильника</t>
  </si>
  <si>
    <t>31210000-1</t>
  </si>
  <si>
    <t>електрична апаратура для комутування та захисту електричних кіл</t>
  </si>
  <si>
    <t>вимикачі</t>
  </si>
  <si>
    <t>44510000-8</t>
  </si>
  <si>
    <t>знаряддя</t>
  </si>
  <si>
    <t>лопати, мітли, відра</t>
  </si>
  <si>
    <t>ремонт обладанання (кнопка виклику для інвалідів)</t>
  </si>
  <si>
    <t>Лановецька районна філія</t>
  </si>
  <si>
    <t>електрична енергія</t>
  </si>
  <si>
    <t>09310000-5</t>
  </si>
  <si>
    <t>09120000-6</t>
  </si>
  <si>
    <t>природний газ</t>
  </si>
  <si>
    <t>газове паливо</t>
  </si>
  <si>
    <t>2018</t>
  </si>
  <si>
    <t>01.06.2018</t>
  </si>
  <si>
    <t>01.05.2018</t>
  </si>
  <si>
    <t>80550000-4</t>
  </si>
  <si>
    <t xml:space="preserve">послуги з професійної підготовки у сфері безпеки </t>
  </si>
  <si>
    <t>навчання та підвищення кваліфікації працівників СЗ, які відповідають за охорону праці, пожежну безпеку, безпеку з системи газопостачання, електробезпеку</t>
  </si>
  <si>
    <t>навчання членів тендерного комітету ОЦЗ</t>
  </si>
  <si>
    <t>01.09.2018</t>
  </si>
  <si>
    <t>80510000-2</t>
  </si>
  <si>
    <t>послуги з навчання спеціалістів</t>
  </si>
  <si>
    <t>35810000-5</t>
  </si>
  <si>
    <t>індивідуальне обмундирування</t>
  </si>
  <si>
    <t xml:space="preserve">покажчики </t>
  </si>
  <si>
    <t xml:space="preserve">технічне обслуговування і перезарядка вогнегасників </t>
  </si>
  <si>
    <t>50410000-2</t>
  </si>
  <si>
    <t xml:space="preserve">послуги з ремонту і т/о вимірювальних, випробувальних і контрольних приладів </t>
  </si>
  <si>
    <t>поштові листівки</t>
  </si>
  <si>
    <t>22310000-6</t>
  </si>
  <si>
    <t xml:space="preserve">профорієнтаційні заходи </t>
  </si>
  <si>
    <t>надання послуг з перевезень мобільного центру зайнятості при проведені профорієнтаційних заходів</t>
  </si>
  <si>
    <t>нерегулярні пасажирські перевезення</t>
  </si>
  <si>
    <t>60140000-1</t>
  </si>
  <si>
    <t>інші послуги</t>
  </si>
  <si>
    <t>98390000-3</t>
  </si>
  <si>
    <t>інформаційно-роз'яснювальні послуги (публікації в газетах, висвітлення діяльності ОСЗ на радіо та телебаченні)</t>
  </si>
  <si>
    <t xml:space="preserve">79340000-9; 92210000-6; 92220000-9 </t>
  </si>
  <si>
    <t xml:space="preserve">рекламні та маркетингові послуги; послуги радіомовлення; телевізійні послуги </t>
  </si>
  <si>
    <t>засоби індивідуального  захисту (протигази)</t>
  </si>
  <si>
    <t xml:space="preserve">31220000-4 </t>
  </si>
  <si>
    <t>елекменти електричних схем</t>
  </si>
  <si>
    <t>розетки, подовжувачі</t>
  </si>
  <si>
    <t>31510000-4</t>
  </si>
  <si>
    <t>електричні лампи розжарення</t>
  </si>
  <si>
    <t>лампи</t>
  </si>
  <si>
    <t>капітальний ремонт приміщенняЛановецької районної філії ТОЦЗ</t>
  </si>
  <si>
    <t>45450000-6</t>
  </si>
  <si>
    <t>інші завершальні будівельні роботи</t>
  </si>
  <si>
    <t>допорогова закупівля</t>
  </si>
  <si>
    <t>Бармен</t>
  </si>
  <si>
    <t>Безпека життєдіяльності при роботі на підприємствах різних форм власності</t>
  </si>
  <si>
    <t>Водій навантажувача</t>
  </si>
  <si>
    <t>Заходи безпеки при роботі з пестицидами, регуляторами росту та протруйниками у сучасному садівництві</t>
  </si>
  <si>
    <t>Електрогазозварник</t>
  </si>
  <si>
    <t>Електромеханік з ліфтів</t>
  </si>
  <si>
    <t>Електромонтер з ремонту електроустаткування</t>
  </si>
  <si>
    <t>Програмне забезпечення для автоматизації бухгалтерського обліку</t>
  </si>
  <si>
    <t>Кочегар технологічних печей</t>
  </si>
  <si>
    <t>Кравець</t>
  </si>
  <si>
    <t>Кухар</t>
  </si>
  <si>
    <t>Лицювальник-плиточник</t>
  </si>
  <si>
    <t>Маляр</t>
  </si>
  <si>
    <t>Муляр</t>
  </si>
  <si>
    <t>Манікюрник</t>
  </si>
  <si>
    <t>Машиніст (кочегар) котельні</t>
  </si>
  <si>
    <t>Менеджмент малого підприємництва</t>
  </si>
  <si>
    <t>Налагодження обладнання для контролю електричних з’єднань кабельної в’язки автомобілів</t>
  </si>
  <si>
    <t>Основи безпеки при роботі з хімікатами та біологічними речовинами, що використовуються під час сільськогосподарських робіт</t>
  </si>
  <si>
    <t>Періодична перевірка знань з охорони праці операторів котельні</t>
  </si>
  <si>
    <t>Періодична перевірка знань з охорони праці машиністів (кочегарів) котельні</t>
  </si>
  <si>
    <t>Технологія та обладнання для різання елементів металопластикових конструкцій</t>
  </si>
  <si>
    <t>Сучасні методи догляду за плодовими насадженнями</t>
  </si>
  <si>
    <t>Оператор котельні</t>
  </si>
  <si>
    <t>Офіціант</t>
  </si>
  <si>
    <t>Особливості безпеки праці на підприємстві по виробництві цегли</t>
  </si>
  <si>
    <t>Перукар (перукар-модельєр)</t>
  </si>
  <si>
    <t xml:space="preserve">Проживання безробітних у період навчання </t>
  </si>
  <si>
    <t>Робітник фермерського господарства</t>
  </si>
  <si>
    <t>Тракторист-машиніст сількогосподарського виробництва</t>
  </si>
  <si>
    <t>Слюсар з ремонту автомобілів</t>
  </si>
  <si>
    <t>Сучасні нормативно-правові вимоги до дотримання безпечних умов праці в процесі трудової діяльності</t>
  </si>
  <si>
    <t>98341000-5</t>
  </si>
  <si>
    <t>без застосування</t>
  </si>
  <si>
    <t>звіт про уклдаений договір</t>
  </si>
  <si>
    <t>звіт про укладений договір</t>
  </si>
  <si>
    <t>послуги різних навчальних закладів</t>
  </si>
  <si>
    <t>ДОДАТОК  ДО  РІЧНОГО ПЛАНУ ЗАКУПІВЕЛЬ на 2-4 квартал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</si>
</sst>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dd\.mm\.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3"/>
      <name val="Arial Cyr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2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Border="1"/>
    <xf numFmtId="2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/>
    <xf numFmtId="2" fontId="0" fillId="0" borderId="4" xfId="0" applyNumberFormat="1" applyBorder="1"/>
    <xf numFmtId="0" fontId="5" fillId="0" borderId="3" xfId="0" applyFont="1" applyFill="1" applyBorder="1" applyAlignment="1">
      <alignment horizontal="left" vertical="center" wrapText="1"/>
    </xf>
    <xf numFmtId="2" fontId="0" fillId="0" borderId="3" xfId="0" applyNumberFormat="1" applyFill="1" applyBorder="1"/>
    <xf numFmtId="164" fontId="0" fillId="0" borderId="3" xfId="0" applyNumberFormat="1" applyFill="1" applyBorder="1"/>
    <xf numFmtId="0" fontId="0" fillId="0" borderId="3" xfId="0" applyBorder="1" applyAlignment="1">
      <alignment horizontal="left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5" fontId="0" fillId="0" borderId="4" xfId="0" applyNumberFormat="1" applyBorder="1"/>
    <xf numFmtId="0" fontId="6" fillId="0" borderId="0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zoomScaleNormal="100" zoomScaleSheetLayoutView="100" workbookViewId="0">
      <selection sqref="A1:K1"/>
    </sheetView>
  </sheetViews>
  <sheetFormatPr defaultRowHeight="15" x14ac:dyDescent="0.25"/>
  <cols>
    <col min="1" max="2" width="13.42578125" customWidth="1"/>
    <col min="3" max="3" width="13.5703125" style="1" customWidth="1"/>
    <col min="4" max="4" width="10" customWidth="1"/>
    <col min="5" max="5" width="16" style="7" customWidth="1"/>
    <col min="6" max="6" width="6.7109375" style="3" customWidth="1"/>
    <col min="7" max="7" width="12.42578125" style="3" customWidth="1"/>
    <col min="8" max="8" width="11.140625" style="3" customWidth="1"/>
    <col min="9" max="9" width="9" style="3" customWidth="1"/>
    <col min="10" max="10" width="12.85546875" style="2" customWidth="1"/>
    <col min="11" max="11" width="11.140625" customWidth="1"/>
  </cols>
  <sheetData>
    <row r="1" spans="1:11" ht="72" customHeight="1" x14ac:dyDescent="0.25">
      <c r="A1" s="34" t="s">
        <v>318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6" customFormat="1" ht="135.75" customHeight="1" x14ac:dyDescent="0.25">
      <c r="A2" s="5" t="s">
        <v>82</v>
      </c>
      <c r="B2" s="5" t="s">
        <v>83</v>
      </c>
      <c r="C2" s="5" t="s">
        <v>84</v>
      </c>
      <c r="D2" s="5" t="s">
        <v>85</v>
      </c>
      <c r="E2" s="8" t="s">
        <v>86</v>
      </c>
      <c r="F2" s="5" t="s">
        <v>87</v>
      </c>
      <c r="G2" s="5" t="s">
        <v>88</v>
      </c>
      <c r="H2" s="5" t="s">
        <v>1</v>
      </c>
      <c r="I2" s="5" t="s">
        <v>89</v>
      </c>
      <c r="J2" s="5" t="s">
        <v>0</v>
      </c>
      <c r="K2" s="5" t="s">
        <v>90</v>
      </c>
    </row>
    <row r="3" spans="1:11" s="6" customFormat="1" ht="33" customHeight="1" x14ac:dyDescent="0.25">
      <c r="A3" s="9" t="s">
        <v>91</v>
      </c>
      <c r="B3" s="9" t="s">
        <v>92</v>
      </c>
      <c r="C3" s="9" t="s">
        <v>93</v>
      </c>
      <c r="D3" s="10" t="s">
        <v>94</v>
      </c>
      <c r="E3" s="10" t="s">
        <v>95</v>
      </c>
      <c r="F3" s="10" t="s">
        <v>96</v>
      </c>
      <c r="G3" s="10" t="s">
        <v>97</v>
      </c>
      <c r="H3" s="10" t="s">
        <v>98</v>
      </c>
      <c r="I3" s="10" t="s">
        <v>99</v>
      </c>
      <c r="J3" s="10" t="s">
        <v>100</v>
      </c>
      <c r="K3" s="10" t="s">
        <v>101</v>
      </c>
    </row>
    <row r="5" spans="1:11" ht="54.75" customHeight="1" x14ac:dyDescent="0.25">
      <c r="A5" s="19" t="s">
        <v>106</v>
      </c>
      <c r="B5" s="16" t="s">
        <v>107</v>
      </c>
      <c r="C5" s="19" t="s">
        <v>105</v>
      </c>
      <c r="D5" s="11">
        <v>2210</v>
      </c>
      <c r="E5" s="13">
        <v>164700</v>
      </c>
      <c r="F5" s="12" t="s">
        <v>17</v>
      </c>
      <c r="G5" s="15" t="s">
        <v>280</v>
      </c>
      <c r="H5" s="12" t="s">
        <v>180</v>
      </c>
      <c r="I5" s="12">
        <v>2018</v>
      </c>
      <c r="J5" s="15" t="s">
        <v>127</v>
      </c>
      <c r="K5" s="11"/>
    </row>
    <row r="6" spans="1:11" ht="63" x14ac:dyDescent="0.25">
      <c r="A6" s="19" t="s">
        <v>109</v>
      </c>
      <c r="B6" s="16" t="s">
        <v>110</v>
      </c>
      <c r="C6" s="19" t="s">
        <v>108</v>
      </c>
      <c r="D6" s="11">
        <v>2210</v>
      </c>
      <c r="E6" s="13">
        <v>22800</v>
      </c>
      <c r="F6" s="12" t="s">
        <v>17</v>
      </c>
      <c r="G6" s="15" t="s">
        <v>280</v>
      </c>
      <c r="H6" s="12" t="s">
        <v>180</v>
      </c>
      <c r="I6" s="12">
        <v>2018</v>
      </c>
      <c r="J6" s="15" t="s">
        <v>127</v>
      </c>
      <c r="K6" s="11"/>
    </row>
    <row r="7" spans="1:11" ht="75" x14ac:dyDescent="0.25">
      <c r="A7" s="19" t="s">
        <v>132</v>
      </c>
      <c r="B7" s="16" t="s">
        <v>131</v>
      </c>
      <c r="C7" s="19" t="s">
        <v>131</v>
      </c>
      <c r="D7" s="11">
        <v>2210</v>
      </c>
      <c r="E7" s="13">
        <v>1500</v>
      </c>
      <c r="F7" s="12" t="s">
        <v>17</v>
      </c>
      <c r="G7" s="15" t="s">
        <v>2</v>
      </c>
      <c r="H7" s="12" t="s">
        <v>180</v>
      </c>
      <c r="I7" s="12">
        <v>2018</v>
      </c>
      <c r="J7" s="15" t="s">
        <v>133</v>
      </c>
      <c r="K7" s="11"/>
    </row>
    <row r="8" spans="1:11" ht="75" x14ac:dyDescent="0.25">
      <c r="A8" s="19" t="s">
        <v>109</v>
      </c>
      <c r="B8" s="16" t="s">
        <v>110</v>
      </c>
      <c r="C8" s="19" t="s">
        <v>111</v>
      </c>
      <c r="D8" s="11">
        <v>2210</v>
      </c>
      <c r="E8" s="13">
        <v>20900</v>
      </c>
      <c r="F8" s="12" t="s">
        <v>17</v>
      </c>
      <c r="G8" s="15" t="s">
        <v>2</v>
      </c>
      <c r="H8" s="12" t="s">
        <v>180</v>
      </c>
      <c r="I8" s="12">
        <v>2018</v>
      </c>
      <c r="J8" s="15" t="s">
        <v>127</v>
      </c>
      <c r="K8" s="11"/>
    </row>
    <row r="9" spans="1:11" ht="75" x14ac:dyDescent="0.25">
      <c r="A9" s="19" t="s">
        <v>113</v>
      </c>
      <c r="B9" s="16" t="s">
        <v>110</v>
      </c>
      <c r="C9" s="19" t="s">
        <v>115</v>
      </c>
      <c r="D9" s="11">
        <v>2210</v>
      </c>
      <c r="E9" s="13">
        <v>2400</v>
      </c>
      <c r="F9" s="12" t="s">
        <v>17</v>
      </c>
      <c r="G9" s="15" t="s">
        <v>2</v>
      </c>
      <c r="H9" s="12" t="s">
        <v>180</v>
      </c>
      <c r="I9" s="12">
        <v>2018</v>
      </c>
      <c r="J9" s="15" t="s">
        <v>127</v>
      </c>
      <c r="K9" s="11"/>
    </row>
    <row r="10" spans="1:11" ht="75" x14ac:dyDescent="0.25">
      <c r="A10" s="19" t="s">
        <v>113</v>
      </c>
      <c r="B10" s="16" t="s">
        <v>114</v>
      </c>
      <c r="C10" s="19" t="s">
        <v>114</v>
      </c>
      <c r="D10" s="11">
        <v>2210</v>
      </c>
      <c r="E10" s="13">
        <v>4800</v>
      </c>
      <c r="F10" s="12" t="s">
        <v>17</v>
      </c>
      <c r="G10" s="15" t="s">
        <v>2</v>
      </c>
      <c r="H10" s="12" t="s">
        <v>180</v>
      </c>
      <c r="I10" s="12">
        <v>2018</v>
      </c>
      <c r="J10" s="15" t="s">
        <v>127</v>
      </c>
      <c r="K10" s="11"/>
    </row>
    <row r="11" spans="1:11" ht="78.75" x14ac:dyDescent="0.25">
      <c r="A11" s="19" t="s">
        <v>129</v>
      </c>
      <c r="B11" s="16" t="s">
        <v>130</v>
      </c>
      <c r="C11" s="19" t="s">
        <v>128</v>
      </c>
      <c r="D11" s="11">
        <v>2210</v>
      </c>
      <c r="E11" s="13">
        <v>4300</v>
      </c>
      <c r="F11" s="12" t="s">
        <v>17</v>
      </c>
      <c r="G11" s="15" t="s">
        <v>2</v>
      </c>
      <c r="H11" s="12" t="s">
        <v>180</v>
      </c>
      <c r="I11" s="12">
        <v>2018</v>
      </c>
      <c r="J11" s="15" t="s">
        <v>127</v>
      </c>
      <c r="K11" s="11"/>
    </row>
    <row r="12" spans="1:11" ht="126" x14ac:dyDescent="0.25">
      <c r="A12" s="19" t="s">
        <v>116</v>
      </c>
      <c r="B12" s="16" t="s">
        <v>117</v>
      </c>
      <c r="C12" s="19" t="s">
        <v>112</v>
      </c>
      <c r="D12" s="11">
        <v>2210</v>
      </c>
      <c r="E12" s="13">
        <v>9500</v>
      </c>
      <c r="F12" s="12" t="s">
        <v>17</v>
      </c>
      <c r="G12" s="15" t="s">
        <v>2</v>
      </c>
      <c r="H12" s="12" t="s">
        <v>180</v>
      </c>
      <c r="I12" s="12">
        <v>2018</v>
      </c>
      <c r="J12" s="15" t="s">
        <v>127</v>
      </c>
      <c r="K12" s="11"/>
    </row>
    <row r="13" spans="1:11" ht="75.75" customHeight="1" x14ac:dyDescent="0.25">
      <c r="A13" s="19" t="s">
        <v>173</v>
      </c>
      <c r="B13" s="16" t="s">
        <v>172</v>
      </c>
      <c r="C13" s="19" t="s">
        <v>172</v>
      </c>
      <c r="D13" s="11">
        <v>3110</v>
      </c>
      <c r="E13" s="13">
        <v>16000</v>
      </c>
      <c r="F13" s="12" t="s">
        <v>17</v>
      </c>
      <c r="G13" s="15" t="s">
        <v>2</v>
      </c>
      <c r="H13" s="12" t="s">
        <v>180</v>
      </c>
      <c r="I13" s="12">
        <v>2018</v>
      </c>
      <c r="J13" s="15" t="s">
        <v>237</v>
      </c>
      <c r="K13" s="11"/>
    </row>
    <row r="14" spans="1:11" ht="78" customHeight="1" x14ac:dyDescent="0.25">
      <c r="A14" s="19" t="s">
        <v>207</v>
      </c>
      <c r="B14" s="16" t="s">
        <v>208</v>
      </c>
      <c r="C14" s="19" t="s">
        <v>206</v>
      </c>
      <c r="D14" s="11">
        <v>2210</v>
      </c>
      <c r="E14" s="13">
        <v>840</v>
      </c>
      <c r="F14" s="12" t="s">
        <v>17</v>
      </c>
      <c r="G14" s="15" t="s">
        <v>2</v>
      </c>
      <c r="H14" s="12" t="s">
        <v>180</v>
      </c>
      <c r="I14" s="12">
        <v>2018</v>
      </c>
      <c r="J14" s="15" t="s">
        <v>127</v>
      </c>
      <c r="K14" s="11"/>
    </row>
    <row r="15" spans="1:11" ht="56.25" customHeight="1" x14ac:dyDescent="0.25">
      <c r="A15" s="19" t="s">
        <v>209</v>
      </c>
      <c r="B15" s="16" t="s">
        <v>210</v>
      </c>
      <c r="C15" s="19" t="s">
        <v>211</v>
      </c>
      <c r="D15" s="11">
        <v>2210</v>
      </c>
      <c r="E15" s="13">
        <v>560</v>
      </c>
      <c r="F15" s="12" t="s">
        <v>17</v>
      </c>
      <c r="G15" s="15" t="s">
        <v>2</v>
      </c>
      <c r="H15" s="12" t="s">
        <v>180</v>
      </c>
      <c r="I15" s="12">
        <v>2018</v>
      </c>
      <c r="J15" s="15" t="s">
        <v>127</v>
      </c>
      <c r="K15" s="11"/>
    </row>
    <row r="16" spans="1:11" ht="75" x14ac:dyDescent="0.25">
      <c r="A16" s="19" t="s">
        <v>212</v>
      </c>
      <c r="B16" s="16" t="s">
        <v>213</v>
      </c>
      <c r="C16" s="19" t="s">
        <v>214</v>
      </c>
      <c r="D16" s="11">
        <v>2210</v>
      </c>
      <c r="E16" s="13">
        <v>1200</v>
      </c>
      <c r="F16" s="12" t="s">
        <v>17</v>
      </c>
      <c r="G16" s="15" t="s">
        <v>2</v>
      </c>
      <c r="H16" s="12" t="s">
        <v>180</v>
      </c>
      <c r="I16" s="12">
        <v>2018</v>
      </c>
      <c r="J16" s="15" t="s">
        <v>127</v>
      </c>
      <c r="K16" s="11"/>
    </row>
    <row r="17" spans="1:11" ht="40.5" customHeight="1" x14ac:dyDescent="0.25">
      <c r="A17" s="19" t="s">
        <v>215</v>
      </c>
      <c r="B17" s="16" t="s">
        <v>216</v>
      </c>
      <c r="C17" s="19" t="s">
        <v>217</v>
      </c>
      <c r="D17" s="11">
        <v>2210</v>
      </c>
      <c r="E17" s="13">
        <v>3100</v>
      </c>
      <c r="F17" s="12" t="s">
        <v>17</v>
      </c>
      <c r="G17" s="15" t="s">
        <v>2</v>
      </c>
      <c r="H17" s="12" t="s">
        <v>180</v>
      </c>
      <c r="I17" s="12">
        <v>2018</v>
      </c>
      <c r="J17" s="15" t="s">
        <v>127</v>
      </c>
      <c r="K17" s="11"/>
    </row>
    <row r="18" spans="1:11" ht="59.25" customHeight="1" x14ac:dyDescent="0.25">
      <c r="A18" s="19" t="s">
        <v>218</v>
      </c>
      <c r="B18" s="16" t="s">
        <v>219</v>
      </c>
      <c r="C18" s="19" t="s">
        <v>220</v>
      </c>
      <c r="D18" s="11">
        <v>2210</v>
      </c>
      <c r="E18" s="13">
        <v>600</v>
      </c>
      <c r="F18" s="12" t="s">
        <v>17</v>
      </c>
      <c r="G18" s="15" t="s">
        <v>2</v>
      </c>
      <c r="H18" s="12" t="s">
        <v>180</v>
      </c>
      <c r="I18" s="12">
        <v>2018</v>
      </c>
      <c r="J18" s="15" t="s">
        <v>127</v>
      </c>
      <c r="K18" s="11"/>
    </row>
    <row r="19" spans="1:11" ht="110.25" x14ac:dyDescent="0.25">
      <c r="A19" s="19" t="s">
        <v>223</v>
      </c>
      <c r="B19" s="16" t="s">
        <v>221</v>
      </c>
      <c r="C19" s="19" t="s">
        <v>222</v>
      </c>
      <c r="D19" s="11">
        <v>2210</v>
      </c>
      <c r="E19" s="13">
        <v>2400</v>
      </c>
      <c r="F19" s="12" t="s">
        <v>17</v>
      </c>
      <c r="G19" s="15" t="s">
        <v>2</v>
      </c>
      <c r="H19" s="12" t="s">
        <v>180</v>
      </c>
      <c r="I19" s="12">
        <v>2018</v>
      </c>
      <c r="J19" s="15" t="s">
        <v>127</v>
      </c>
      <c r="K19" s="11"/>
    </row>
    <row r="20" spans="1:11" ht="94.5" x14ac:dyDescent="0.25">
      <c r="A20" s="19" t="s">
        <v>227</v>
      </c>
      <c r="B20" s="16" t="s">
        <v>228</v>
      </c>
      <c r="C20" s="19" t="s">
        <v>229</v>
      </c>
      <c r="D20" s="11">
        <v>2210</v>
      </c>
      <c r="E20" s="13">
        <v>1100</v>
      </c>
      <c r="F20" s="12" t="s">
        <v>17</v>
      </c>
      <c r="G20" s="15" t="s">
        <v>2</v>
      </c>
      <c r="H20" s="12" t="s">
        <v>180</v>
      </c>
      <c r="I20" s="12">
        <v>2018</v>
      </c>
      <c r="J20" s="15" t="s">
        <v>127</v>
      </c>
      <c r="K20" s="11"/>
    </row>
    <row r="21" spans="1:11" ht="110.25" x14ac:dyDescent="0.25">
      <c r="A21" s="19" t="s">
        <v>230</v>
      </c>
      <c r="B21" s="16" t="s">
        <v>231</v>
      </c>
      <c r="C21" s="19" t="s">
        <v>232</v>
      </c>
      <c r="D21" s="11">
        <v>2210</v>
      </c>
      <c r="E21" s="13">
        <v>1500</v>
      </c>
      <c r="F21" s="12" t="s">
        <v>17</v>
      </c>
      <c r="G21" s="15" t="s">
        <v>2</v>
      </c>
      <c r="H21" s="12" t="s">
        <v>180</v>
      </c>
      <c r="I21" s="12">
        <v>2018</v>
      </c>
      <c r="J21" s="15" t="s">
        <v>127</v>
      </c>
      <c r="K21" s="11"/>
    </row>
    <row r="22" spans="1:11" ht="75" x14ac:dyDescent="0.25">
      <c r="A22" s="19" t="s">
        <v>233</v>
      </c>
      <c r="B22" s="16" t="s">
        <v>234</v>
      </c>
      <c r="C22" s="19" t="s">
        <v>235</v>
      </c>
      <c r="D22" s="11">
        <v>2210</v>
      </c>
      <c r="E22" s="13">
        <v>3450</v>
      </c>
      <c r="F22" s="12" t="s">
        <v>17</v>
      </c>
      <c r="G22" s="15" t="s">
        <v>2</v>
      </c>
      <c r="H22" s="12" t="s">
        <v>180</v>
      </c>
      <c r="I22" s="12">
        <v>2018</v>
      </c>
      <c r="J22" s="15" t="s">
        <v>127</v>
      </c>
      <c r="K22" s="11"/>
    </row>
    <row r="23" spans="1:11" ht="78.75" x14ac:dyDescent="0.25">
      <c r="A23" s="19" t="s">
        <v>224</v>
      </c>
      <c r="B23" s="16" t="s">
        <v>225</v>
      </c>
      <c r="C23" s="19" t="s">
        <v>226</v>
      </c>
      <c r="D23" s="11">
        <v>2210</v>
      </c>
      <c r="E23" s="13">
        <v>1250</v>
      </c>
      <c r="F23" s="12" t="s">
        <v>17</v>
      </c>
      <c r="G23" s="15" t="s">
        <v>2</v>
      </c>
      <c r="H23" s="12" t="s">
        <v>180</v>
      </c>
      <c r="I23" s="12">
        <v>2018</v>
      </c>
      <c r="J23" s="15" t="s">
        <v>127</v>
      </c>
      <c r="K23" s="11"/>
    </row>
    <row r="24" spans="1:11" ht="75" x14ac:dyDescent="0.25">
      <c r="A24" s="19" t="s">
        <v>271</v>
      </c>
      <c r="B24" s="16" t="s">
        <v>272</v>
      </c>
      <c r="C24" s="19" t="s">
        <v>273</v>
      </c>
      <c r="D24" s="11">
        <v>2210</v>
      </c>
      <c r="E24" s="13">
        <v>2000</v>
      </c>
      <c r="F24" s="12" t="s">
        <v>17</v>
      </c>
      <c r="G24" s="15" t="s">
        <v>2</v>
      </c>
      <c r="H24" s="12" t="s">
        <v>180</v>
      </c>
      <c r="I24" s="12">
        <v>2018</v>
      </c>
      <c r="J24" s="15" t="s">
        <v>127</v>
      </c>
      <c r="K24" s="11"/>
    </row>
    <row r="25" spans="1:11" ht="75" x14ac:dyDescent="0.25">
      <c r="A25" s="19" t="s">
        <v>274</v>
      </c>
      <c r="B25" s="16" t="s">
        <v>275</v>
      </c>
      <c r="C25" s="19" t="s">
        <v>276</v>
      </c>
      <c r="D25" s="11">
        <v>2210</v>
      </c>
      <c r="E25" s="13">
        <v>2500</v>
      </c>
      <c r="F25" s="12" t="s">
        <v>17</v>
      </c>
      <c r="G25" s="15" t="s">
        <v>2</v>
      </c>
      <c r="H25" s="12" t="s">
        <v>180</v>
      </c>
      <c r="I25" s="12">
        <v>2018</v>
      </c>
      <c r="J25" s="15" t="s">
        <v>127</v>
      </c>
      <c r="K25" s="11"/>
    </row>
    <row r="26" spans="1:11" ht="45" x14ac:dyDescent="0.25">
      <c r="A26" s="19" t="s">
        <v>260</v>
      </c>
      <c r="B26" s="16" t="s">
        <v>259</v>
      </c>
      <c r="C26" s="19" t="s">
        <v>255</v>
      </c>
      <c r="D26" s="11">
        <v>2210</v>
      </c>
      <c r="E26" s="13">
        <v>300</v>
      </c>
      <c r="F26" s="12" t="s">
        <v>17</v>
      </c>
      <c r="G26" s="12" t="s">
        <v>17</v>
      </c>
      <c r="H26" s="12" t="s">
        <v>180</v>
      </c>
      <c r="I26" s="12">
        <v>2018</v>
      </c>
      <c r="J26" s="15" t="s">
        <v>127</v>
      </c>
      <c r="K26" s="11"/>
    </row>
    <row r="27" spans="1:11" ht="63" x14ac:dyDescent="0.25">
      <c r="A27" s="19" t="s">
        <v>253</v>
      </c>
      <c r="B27" s="16" t="s">
        <v>254</v>
      </c>
      <c r="C27" s="19" t="s">
        <v>270</v>
      </c>
      <c r="D27" s="11">
        <v>2210</v>
      </c>
      <c r="E27" s="13">
        <v>27000</v>
      </c>
      <c r="F27" s="12" t="s">
        <v>17</v>
      </c>
      <c r="G27" s="15" t="s">
        <v>280</v>
      </c>
      <c r="H27" s="12" t="s">
        <v>180</v>
      </c>
      <c r="I27" s="12" t="s">
        <v>243</v>
      </c>
      <c r="J27" s="15" t="s">
        <v>127</v>
      </c>
      <c r="K27" s="11"/>
    </row>
    <row r="28" spans="1:11" ht="126" x14ac:dyDescent="0.25">
      <c r="A28" s="19" t="s">
        <v>257</v>
      </c>
      <c r="B28" s="16" t="s">
        <v>258</v>
      </c>
      <c r="C28" s="19" t="s">
        <v>256</v>
      </c>
      <c r="D28" s="11">
        <v>2240</v>
      </c>
      <c r="E28" s="13">
        <v>7000</v>
      </c>
      <c r="F28" s="12" t="s">
        <v>17</v>
      </c>
      <c r="G28" s="15" t="s">
        <v>2</v>
      </c>
      <c r="H28" s="12" t="s">
        <v>244</v>
      </c>
      <c r="I28" s="12" t="s">
        <v>243</v>
      </c>
      <c r="J28" s="15" t="s">
        <v>127</v>
      </c>
      <c r="K28" s="11"/>
    </row>
    <row r="29" spans="1:11" ht="75" x14ac:dyDescent="0.25">
      <c r="A29" s="19" t="s">
        <v>266</v>
      </c>
      <c r="B29" s="16" t="s">
        <v>265</v>
      </c>
      <c r="C29" s="19" t="s">
        <v>261</v>
      </c>
      <c r="D29" s="11">
        <v>2240</v>
      </c>
      <c r="E29" s="13">
        <v>4500</v>
      </c>
      <c r="F29" s="12" t="s">
        <v>17</v>
      </c>
      <c r="G29" s="15" t="s">
        <v>2</v>
      </c>
      <c r="H29" s="12" t="s">
        <v>180</v>
      </c>
      <c r="I29" s="12" t="s">
        <v>243</v>
      </c>
      <c r="J29" s="15" t="s">
        <v>127</v>
      </c>
      <c r="K29" s="11"/>
    </row>
    <row r="30" spans="1:11" ht="173.25" x14ac:dyDescent="0.25">
      <c r="A30" s="19" t="s">
        <v>264</v>
      </c>
      <c r="B30" s="16" t="s">
        <v>263</v>
      </c>
      <c r="C30" s="19" t="s">
        <v>262</v>
      </c>
      <c r="D30" s="11">
        <v>2240</v>
      </c>
      <c r="E30" s="13">
        <v>3000</v>
      </c>
      <c r="F30" s="12" t="s">
        <v>17</v>
      </c>
      <c r="G30" s="15" t="s">
        <v>2</v>
      </c>
      <c r="H30" s="12" t="s">
        <v>180</v>
      </c>
      <c r="I30" s="12" t="s">
        <v>243</v>
      </c>
      <c r="J30" s="15" t="s">
        <v>127</v>
      </c>
      <c r="K30" s="11"/>
    </row>
    <row r="31" spans="1:11" ht="169.5" customHeight="1" x14ac:dyDescent="0.25">
      <c r="A31" s="19" t="s">
        <v>268</v>
      </c>
      <c r="B31" s="16" t="s">
        <v>269</v>
      </c>
      <c r="C31" s="19" t="s">
        <v>267</v>
      </c>
      <c r="D31" s="11">
        <v>2240</v>
      </c>
      <c r="E31" s="13">
        <v>37800</v>
      </c>
      <c r="F31" s="12" t="s">
        <v>17</v>
      </c>
      <c r="G31" s="15" t="s">
        <v>2</v>
      </c>
      <c r="H31" s="12" t="s">
        <v>180</v>
      </c>
      <c r="I31" s="12" t="s">
        <v>243</v>
      </c>
      <c r="J31" s="15" t="s">
        <v>127</v>
      </c>
      <c r="K31" s="11"/>
    </row>
    <row r="32" spans="1:11" ht="126" x14ac:dyDescent="0.25">
      <c r="A32" s="19" t="s">
        <v>119</v>
      </c>
      <c r="B32" s="16" t="s">
        <v>120</v>
      </c>
      <c r="C32" s="19" t="s">
        <v>118</v>
      </c>
      <c r="D32" s="11">
        <v>2240</v>
      </c>
      <c r="E32" s="13">
        <v>1800</v>
      </c>
      <c r="F32" s="12" t="s">
        <v>17</v>
      </c>
      <c r="G32" s="15" t="s">
        <v>2</v>
      </c>
      <c r="H32" s="12" t="s">
        <v>180</v>
      </c>
      <c r="I32" s="12">
        <v>2018</v>
      </c>
      <c r="J32" s="15" t="s">
        <v>127</v>
      </c>
      <c r="K32" s="11"/>
    </row>
    <row r="33" spans="1:11" ht="110.25" x14ac:dyDescent="0.25">
      <c r="A33" s="19" t="s">
        <v>122</v>
      </c>
      <c r="B33" s="16" t="s">
        <v>123</v>
      </c>
      <c r="C33" s="19" t="s">
        <v>121</v>
      </c>
      <c r="D33" s="11">
        <v>2240</v>
      </c>
      <c r="E33" s="13">
        <v>36000</v>
      </c>
      <c r="F33" s="12" t="s">
        <v>17</v>
      </c>
      <c r="G33" s="15" t="s">
        <v>2</v>
      </c>
      <c r="H33" s="12" t="s">
        <v>180</v>
      </c>
      <c r="I33" s="12">
        <v>2018</v>
      </c>
      <c r="J33" s="15" t="s">
        <v>127</v>
      </c>
      <c r="K33" s="11"/>
    </row>
    <row r="34" spans="1:11" ht="68.25" customHeight="1" x14ac:dyDescent="0.25">
      <c r="A34" s="19" t="s">
        <v>125</v>
      </c>
      <c r="B34" s="16" t="s">
        <v>126</v>
      </c>
      <c r="C34" s="19" t="s">
        <v>124</v>
      </c>
      <c r="D34" s="11">
        <v>2240</v>
      </c>
      <c r="E34" s="13">
        <v>4500</v>
      </c>
      <c r="F34" s="12" t="s">
        <v>17</v>
      </c>
      <c r="G34" s="15" t="s">
        <v>2</v>
      </c>
      <c r="H34" s="12" t="s">
        <v>180</v>
      </c>
      <c r="I34" s="12">
        <v>2018</v>
      </c>
      <c r="J34" s="15" t="s">
        <v>127</v>
      </c>
      <c r="K34" s="11"/>
    </row>
    <row r="35" spans="1:11" ht="141.75" x14ac:dyDescent="0.25">
      <c r="A35" s="19" t="s">
        <v>161</v>
      </c>
      <c r="B35" s="16" t="s">
        <v>160</v>
      </c>
      <c r="C35" s="19" t="s">
        <v>134</v>
      </c>
      <c r="D35" s="11">
        <v>2240</v>
      </c>
      <c r="E35" s="13">
        <v>3000</v>
      </c>
      <c r="F35" s="12" t="s">
        <v>17</v>
      </c>
      <c r="G35" s="15" t="s">
        <v>2</v>
      </c>
      <c r="H35" s="12" t="s">
        <v>180</v>
      </c>
      <c r="I35" s="12">
        <v>2018</v>
      </c>
      <c r="J35" s="15" t="s">
        <v>127</v>
      </c>
      <c r="K35" s="11"/>
    </row>
    <row r="36" spans="1:11" ht="78.75" x14ac:dyDescent="0.25">
      <c r="A36" s="19" t="s">
        <v>175</v>
      </c>
      <c r="B36" s="16" t="s">
        <v>176</v>
      </c>
      <c r="C36" s="19" t="s">
        <v>174</v>
      </c>
      <c r="D36" s="11">
        <v>2240</v>
      </c>
      <c r="E36" s="13">
        <v>15000</v>
      </c>
      <c r="F36" s="12" t="s">
        <v>17</v>
      </c>
      <c r="G36" s="15" t="s">
        <v>2</v>
      </c>
      <c r="H36" s="12" t="s">
        <v>180</v>
      </c>
      <c r="I36" s="12" t="s">
        <v>243</v>
      </c>
      <c r="J36" s="15" t="s">
        <v>127</v>
      </c>
      <c r="K36" s="11"/>
    </row>
    <row r="37" spans="1:11" ht="78.75" x14ac:dyDescent="0.25">
      <c r="A37" s="19" t="s">
        <v>136</v>
      </c>
      <c r="B37" s="16" t="s">
        <v>137</v>
      </c>
      <c r="C37" s="16" t="s">
        <v>135</v>
      </c>
      <c r="D37" s="11">
        <v>2240</v>
      </c>
      <c r="E37" s="13">
        <v>45800</v>
      </c>
      <c r="F37" s="12" t="s">
        <v>17</v>
      </c>
      <c r="G37" s="15" t="s">
        <v>2</v>
      </c>
      <c r="H37" s="12" t="s">
        <v>180</v>
      </c>
      <c r="I37" s="12">
        <v>2018</v>
      </c>
      <c r="J37" s="15" t="s">
        <v>127</v>
      </c>
      <c r="K37" s="11"/>
    </row>
    <row r="38" spans="1:11" ht="78.75" x14ac:dyDescent="0.25">
      <c r="A38" s="19" t="s">
        <v>143</v>
      </c>
      <c r="B38" s="16" t="s">
        <v>142</v>
      </c>
      <c r="C38" s="19" t="s">
        <v>141</v>
      </c>
      <c r="D38" s="11">
        <v>2240</v>
      </c>
      <c r="E38" s="13">
        <v>500</v>
      </c>
      <c r="F38" s="12" t="s">
        <v>17</v>
      </c>
      <c r="G38" s="15" t="s">
        <v>2</v>
      </c>
      <c r="H38" s="12" t="s">
        <v>180</v>
      </c>
      <c r="I38" s="12">
        <v>2018</v>
      </c>
      <c r="J38" s="15" t="s">
        <v>127</v>
      </c>
      <c r="K38" s="11"/>
    </row>
    <row r="39" spans="1:11" ht="78.75" x14ac:dyDescent="0.25">
      <c r="A39" s="19" t="s">
        <v>178</v>
      </c>
      <c r="B39" s="16" t="s">
        <v>179</v>
      </c>
      <c r="C39" s="19" t="s">
        <v>177</v>
      </c>
      <c r="D39" s="11">
        <v>2240</v>
      </c>
      <c r="E39" s="13">
        <v>12500</v>
      </c>
      <c r="F39" s="12" t="s">
        <v>17</v>
      </c>
      <c r="G39" s="15" t="s">
        <v>2</v>
      </c>
      <c r="H39" s="12" t="s">
        <v>244</v>
      </c>
      <c r="I39" s="12">
        <v>2018</v>
      </c>
      <c r="J39" s="15" t="s">
        <v>127</v>
      </c>
      <c r="K39" s="11"/>
    </row>
    <row r="40" spans="1:11" ht="75" x14ac:dyDescent="0.25">
      <c r="A40" s="19" t="s">
        <v>139</v>
      </c>
      <c r="B40" s="16" t="s">
        <v>140</v>
      </c>
      <c r="C40" s="19" t="s">
        <v>138</v>
      </c>
      <c r="D40" s="11">
        <v>2240</v>
      </c>
      <c r="E40" s="13">
        <v>9900</v>
      </c>
      <c r="F40" s="12" t="s">
        <v>17</v>
      </c>
      <c r="G40" s="15" t="s">
        <v>2</v>
      </c>
      <c r="H40" s="12" t="s">
        <v>180</v>
      </c>
      <c r="I40" s="12">
        <v>2018</v>
      </c>
      <c r="J40" s="15" t="s">
        <v>127</v>
      </c>
      <c r="K40" s="11"/>
    </row>
    <row r="41" spans="1:11" ht="63.75" customHeight="1" x14ac:dyDescent="0.25">
      <c r="A41" s="19" t="s">
        <v>145</v>
      </c>
      <c r="B41" s="16" t="s">
        <v>146</v>
      </c>
      <c r="C41" s="19" t="s">
        <v>144</v>
      </c>
      <c r="D41" s="11">
        <v>2240</v>
      </c>
      <c r="E41" s="20">
        <v>5472</v>
      </c>
      <c r="F41" s="12" t="s">
        <v>17</v>
      </c>
      <c r="G41" s="15" t="s">
        <v>2</v>
      </c>
      <c r="H41" s="12" t="s">
        <v>180</v>
      </c>
      <c r="I41" s="12">
        <v>2018</v>
      </c>
      <c r="J41" s="14"/>
      <c r="K41" s="11"/>
    </row>
    <row r="42" spans="1:11" ht="94.5" x14ac:dyDescent="0.25">
      <c r="A42" s="19" t="s">
        <v>155</v>
      </c>
      <c r="B42" s="16" t="s">
        <v>205</v>
      </c>
      <c r="C42" s="19" t="s">
        <v>236</v>
      </c>
      <c r="D42" s="11">
        <v>2240</v>
      </c>
      <c r="E42" s="20">
        <v>5000</v>
      </c>
      <c r="F42" s="12" t="s">
        <v>17</v>
      </c>
      <c r="G42" s="15" t="s">
        <v>2</v>
      </c>
      <c r="H42" s="12" t="s">
        <v>180</v>
      </c>
      <c r="I42" s="12">
        <v>2018</v>
      </c>
      <c r="J42" s="14"/>
      <c r="K42" s="11"/>
    </row>
    <row r="43" spans="1:11" ht="73.5" customHeight="1" x14ac:dyDescent="0.25">
      <c r="A43" s="19" t="s">
        <v>102</v>
      </c>
      <c r="B43" s="16" t="s">
        <v>103</v>
      </c>
      <c r="C43" s="19" t="s">
        <v>104</v>
      </c>
      <c r="D43" s="11">
        <v>2240</v>
      </c>
      <c r="E43" s="13">
        <v>19700</v>
      </c>
      <c r="F43" s="12" t="s">
        <v>17</v>
      </c>
      <c r="G43" s="15" t="s">
        <v>2</v>
      </c>
      <c r="H43" s="12" t="s">
        <v>180</v>
      </c>
      <c r="I43" s="12">
        <v>2018</v>
      </c>
      <c r="J43" s="15" t="s">
        <v>127</v>
      </c>
      <c r="K43" s="11"/>
    </row>
    <row r="44" spans="1:11" ht="189" x14ac:dyDescent="0.25">
      <c r="A44" s="19" t="s">
        <v>161</v>
      </c>
      <c r="B44" s="16" t="s">
        <v>160</v>
      </c>
      <c r="C44" s="19" t="s">
        <v>147</v>
      </c>
      <c r="D44" s="11">
        <v>2240</v>
      </c>
      <c r="E44" s="13">
        <v>15500</v>
      </c>
      <c r="F44" s="12" t="s">
        <v>17</v>
      </c>
      <c r="G44" s="15" t="s">
        <v>2</v>
      </c>
      <c r="H44" s="12" t="s">
        <v>180</v>
      </c>
      <c r="I44" s="12">
        <v>2018</v>
      </c>
      <c r="J44" s="15" t="s">
        <v>127</v>
      </c>
      <c r="K44" s="11"/>
    </row>
    <row r="45" spans="1:11" ht="189" x14ac:dyDescent="0.25">
      <c r="A45" s="19" t="s">
        <v>149</v>
      </c>
      <c r="B45" s="16" t="s">
        <v>150</v>
      </c>
      <c r="C45" s="19" t="s">
        <v>148</v>
      </c>
      <c r="D45" s="11">
        <v>2240</v>
      </c>
      <c r="E45" s="13">
        <v>14500</v>
      </c>
      <c r="F45" s="12" t="s">
        <v>17</v>
      </c>
      <c r="G45" s="15" t="s">
        <v>2</v>
      </c>
      <c r="H45" s="12" t="s">
        <v>180</v>
      </c>
      <c r="I45" s="12">
        <v>2018</v>
      </c>
      <c r="J45" s="15" t="s">
        <v>127</v>
      </c>
      <c r="K45" s="11"/>
    </row>
    <row r="46" spans="1:11" ht="78.75" x14ac:dyDescent="0.25">
      <c r="A46" s="19" t="s">
        <v>152</v>
      </c>
      <c r="B46" s="16" t="s">
        <v>153</v>
      </c>
      <c r="C46" s="19" t="s">
        <v>151</v>
      </c>
      <c r="D46" s="11">
        <v>2240</v>
      </c>
      <c r="E46" s="13">
        <v>1500</v>
      </c>
      <c r="F46" s="12" t="s">
        <v>17</v>
      </c>
      <c r="G46" s="15" t="s">
        <v>2</v>
      </c>
      <c r="H46" s="12" t="s">
        <v>180</v>
      </c>
      <c r="I46" s="12">
        <v>2018</v>
      </c>
      <c r="J46" s="15" t="s">
        <v>127</v>
      </c>
      <c r="K46" s="11"/>
    </row>
    <row r="47" spans="1:11" ht="94.5" x14ac:dyDescent="0.25">
      <c r="A47" s="19" t="s">
        <v>155</v>
      </c>
      <c r="B47" s="16" t="s">
        <v>156</v>
      </c>
      <c r="C47" s="19" t="s">
        <v>154</v>
      </c>
      <c r="D47" s="11">
        <v>2240</v>
      </c>
      <c r="E47" s="13">
        <v>10000</v>
      </c>
      <c r="F47" s="12" t="s">
        <v>17</v>
      </c>
      <c r="G47" s="15" t="s">
        <v>2</v>
      </c>
      <c r="H47" s="12" t="s">
        <v>180</v>
      </c>
      <c r="I47" s="12">
        <v>2018</v>
      </c>
      <c r="J47" s="15" t="s">
        <v>127</v>
      </c>
      <c r="K47" s="11"/>
    </row>
    <row r="48" spans="1:11" ht="126" x14ac:dyDescent="0.25">
      <c r="A48" s="19" t="s">
        <v>159</v>
      </c>
      <c r="B48" s="16" t="s">
        <v>158</v>
      </c>
      <c r="C48" s="19" t="s">
        <v>157</v>
      </c>
      <c r="D48" s="11">
        <v>2240</v>
      </c>
      <c r="E48" s="13">
        <v>15000</v>
      </c>
      <c r="F48" s="12" t="s">
        <v>17</v>
      </c>
      <c r="G48" s="15" t="s">
        <v>2</v>
      </c>
      <c r="H48" s="12" t="s">
        <v>245</v>
      </c>
      <c r="I48" s="12">
        <v>2018</v>
      </c>
      <c r="J48" s="15"/>
      <c r="K48" s="11"/>
    </row>
    <row r="49" spans="1:41" ht="78.75" x14ac:dyDescent="0.25">
      <c r="A49" s="19" t="s">
        <v>164</v>
      </c>
      <c r="B49" s="16" t="s">
        <v>165</v>
      </c>
      <c r="C49" s="19" t="s">
        <v>163</v>
      </c>
      <c r="D49" s="11">
        <v>2240</v>
      </c>
      <c r="E49" s="13">
        <v>2000</v>
      </c>
      <c r="F49" s="12" t="s">
        <v>17</v>
      </c>
      <c r="G49" s="15" t="s">
        <v>2</v>
      </c>
      <c r="H49" s="12" t="s">
        <v>180</v>
      </c>
      <c r="I49" s="12">
        <v>2018</v>
      </c>
      <c r="J49" s="15" t="s">
        <v>127</v>
      </c>
      <c r="K49" s="11"/>
    </row>
    <row r="50" spans="1:41" ht="141.75" x14ac:dyDescent="0.25">
      <c r="A50" s="19" t="s">
        <v>161</v>
      </c>
      <c r="B50" s="16" t="s">
        <v>160</v>
      </c>
      <c r="C50" s="19" t="s">
        <v>162</v>
      </c>
      <c r="D50" s="11">
        <v>2240</v>
      </c>
      <c r="E50" s="13">
        <v>6000</v>
      </c>
      <c r="F50" s="12" t="s">
        <v>17</v>
      </c>
      <c r="G50" s="15" t="s">
        <v>2</v>
      </c>
      <c r="H50" s="12" t="s">
        <v>180</v>
      </c>
      <c r="I50" s="12">
        <v>2018</v>
      </c>
      <c r="J50" s="15" t="s">
        <v>127</v>
      </c>
      <c r="K50" s="11"/>
    </row>
    <row r="51" spans="1:41" ht="78.75" x14ac:dyDescent="0.25">
      <c r="A51" s="19" t="s">
        <v>278</v>
      </c>
      <c r="B51" s="16" t="s">
        <v>279</v>
      </c>
      <c r="C51" s="19" t="s">
        <v>166</v>
      </c>
      <c r="D51" s="11">
        <v>2240</v>
      </c>
      <c r="E51" s="13">
        <v>25000</v>
      </c>
      <c r="F51" s="12" t="s">
        <v>17</v>
      </c>
      <c r="G51" s="15" t="s">
        <v>2</v>
      </c>
      <c r="H51" s="12" t="s">
        <v>244</v>
      </c>
      <c r="I51" s="12">
        <v>2018</v>
      </c>
      <c r="J51" s="14"/>
      <c r="K51" s="11"/>
    </row>
    <row r="52" spans="1:41" ht="94.5" x14ac:dyDescent="0.25">
      <c r="A52" s="19" t="s">
        <v>278</v>
      </c>
      <c r="B52" s="16" t="s">
        <v>279</v>
      </c>
      <c r="C52" s="19" t="s">
        <v>277</v>
      </c>
      <c r="D52" s="11">
        <v>3132</v>
      </c>
      <c r="E52" s="13">
        <v>100000</v>
      </c>
      <c r="F52" s="12" t="s">
        <v>17</v>
      </c>
      <c r="G52" s="15" t="s">
        <v>2</v>
      </c>
      <c r="H52" s="12" t="s">
        <v>244</v>
      </c>
      <c r="I52" s="12">
        <v>2018</v>
      </c>
      <c r="J52" s="14"/>
      <c r="K52" s="11"/>
    </row>
    <row r="53" spans="1:41" ht="75" x14ac:dyDescent="0.25">
      <c r="A53" s="19" t="s">
        <v>167</v>
      </c>
      <c r="B53" s="11" t="s">
        <v>168</v>
      </c>
      <c r="C53" s="21" t="s">
        <v>168</v>
      </c>
      <c r="D53" s="11">
        <v>2274</v>
      </c>
      <c r="E53" s="13">
        <v>15000</v>
      </c>
      <c r="F53" s="12" t="s">
        <v>17</v>
      </c>
      <c r="G53" s="15" t="s">
        <v>2</v>
      </c>
      <c r="H53" s="12" t="s">
        <v>180</v>
      </c>
      <c r="I53" s="12">
        <v>2018</v>
      </c>
      <c r="J53" s="14"/>
      <c r="K53" s="11"/>
    </row>
    <row r="54" spans="1:41" ht="75" x14ac:dyDescent="0.25">
      <c r="A54" s="19" t="s">
        <v>171</v>
      </c>
      <c r="B54" s="16" t="s">
        <v>169</v>
      </c>
      <c r="C54" s="19" t="s">
        <v>170</v>
      </c>
      <c r="D54" s="11">
        <v>2272</v>
      </c>
      <c r="E54" s="13">
        <v>22800</v>
      </c>
      <c r="F54" s="12" t="s">
        <v>17</v>
      </c>
      <c r="G54" s="15" t="s">
        <v>2</v>
      </c>
      <c r="H54" s="12" t="s">
        <v>180</v>
      </c>
      <c r="I54" s="12">
        <v>2018</v>
      </c>
      <c r="J54" s="14"/>
      <c r="K54" s="11"/>
    </row>
    <row r="55" spans="1:41" ht="86.25" customHeight="1" x14ac:dyDescent="0.25">
      <c r="A55" s="19" t="s">
        <v>171</v>
      </c>
      <c r="B55" s="16" t="s">
        <v>169</v>
      </c>
      <c r="C55" s="19" t="s">
        <v>170</v>
      </c>
      <c r="D55" s="11">
        <v>2272</v>
      </c>
      <c r="E55" s="13">
        <v>1100</v>
      </c>
      <c r="F55" s="12" t="s">
        <v>17</v>
      </c>
      <c r="G55" s="15" t="s">
        <v>2</v>
      </c>
      <c r="H55" s="12" t="s">
        <v>180</v>
      </c>
      <c r="I55" s="12">
        <v>2018</v>
      </c>
      <c r="J55" s="19" t="s">
        <v>237</v>
      </c>
      <c r="K55" s="11"/>
    </row>
    <row r="56" spans="1:41" ht="75" x14ac:dyDescent="0.25">
      <c r="A56" s="19" t="s">
        <v>239</v>
      </c>
      <c r="B56" s="16" t="s">
        <v>238</v>
      </c>
      <c r="C56" s="19" t="s">
        <v>238</v>
      </c>
      <c r="D56" s="11">
        <v>2273</v>
      </c>
      <c r="E56" s="13">
        <v>22000</v>
      </c>
      <c r="F56" s="12" t="s">
        <v>17</v>
      </c>
      <c r="G56" s="15" t="s">
        <v>2</v>
      </c>
      <c r="H56" s="12" t="s">
        <v>180</v>
      </c>
      <c r="I56" s="12">
        <v>2018</v>
      </c>
      <c r="J56" s="19" t="s">
        <v>237</v>
      </c>
      <c r="K56" s="11"/>
    </row>
    <row r="57" spans="1:41" ht="75" x14ac:dyDescent="0.25">
      <c r="A57" s="19" t="s">
        <v>240</v>
      </c>
      <c r="B57" s="16" t="s">
        <v>242</v>
      </c>
      <c r="C57" s="19" t="s">
        <v>241</v>
      </c>
      <c r="D57" s="11">
        <v>2274</v>
      </c>
      <c r="E57" s="13">
        <v>29000</v>
      </c>
      <c r="F57" s="12" t="s">
        <v>17</v>
      </c>
      <c r="G57" s="15" t="s">
        <v>2</v>
      </c>
      <c r="H57" s="12" t="s">
        <v>180</v>
      </c>
      <c r="I57" s="12">
        <v>2018</v>
      </c>
      <c r="J57" s="19" t="s">
        <v>237</v>
      </c>
      <c r="K57" s="11"/>
    </row>
    <row r="58" spans="1:41" ht="75" x14ac:dyDescent="0.25">
      <c r="A58" s="19" t="s">
        <v>182</v>
      </c>
      <c r="B58" s="16" t="s">
        <v>183</v>
      </c>
      <c r="C58" s="19" t="s">
        <v>181</v>
      </c>
      <c r="D58" s="11">
        <v>2240</v>
      </c>
      <c r="E58" s="13">
        <v>6600</v>
      </c>
      <c r="F58" s="12" t="s">
        <v>17</v>
      </c>
      <c r="G58" s="15" t="s">
        <v>2</v>
      </c>
      <c r="H58" s="12" t="s">
        <v>180</v>
      </c>
      <c r="I58" s="12">
        <v>2018</v>
      </c>
      <c r="J58" s="15" t="s">
        <v>127</v>
      </c>
      <c r="K58" s="11"/>
    </row>
    <row r="59" spans="1:41" ht="78.75" x14ac:dyDescent="0.25">
      <c r="A59" s="19" t="s">
        <v>184</v>
      </c>
      <c r="B59" s="19" t="s">
        <v>185</v>
      </c>
      <c r="C59" s="19" t="s">
        <v>186</v>
      </c>
      <c r="D59" s="17">
        <v>2240</v>
      </c>
      <c r="E59" s="18">
        <v>3600</v>
      </c>
      <c r="F59" s="12" t="s">
        <v>17</v>
      </c>
      <c r="G59" s="15" t="s">
        <v>2</v>
      </c>
      <c r="H59" s="12" t="s">
        <v>180</v>
      </c>
      <c r="I59" s="12">
        <v>2018</v>
      </c>
      <c r="J59" s="15" t="s">
        <v>127</v>
      </c>
      <c r="K59" s="17"/>
    </row>
    <row r="60" spans="1:41" s="11" customFormat="1" ht="126" x14ac:dyDescent="0.25">
      <c r="A60" s="19" t="s">
        <v>187</v>
      </c>
      <c r="B60" s="19" t="s">
        <v>188</v>
      </c>
      <c r="C60" s="19" t="s">
        <v>189</v>
      </c>
      <c r="D60" s="11">
        <v>2240</v>
      </c>
      <c r="E60" s="13">
        <v>32600</v>
      </c>
      <c r="F60" s="12" t="s">
        <v>17</v>
      </c>
      <c r="G60" s="15" t="s">
        <v>2</v>
      </c>
      <c r="H60" s="12" t="s">
        <v>180</v>
      </c>
      <c r="I60" s="12">
        <v>2018</v>
      </c>
      <c r="J60" s="15" t="s">
        <v>127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s="11" customFormat="1" ht="78.75" x14ac:dyDescent="0.25">
      <c r="A61" s="19" t="s">
        <v>190</v>
      </c>
      <c r="B61" s="19" t="s">
        <v>191</v>
      </c>
      <c r="C61" s="19" t="s">
        <v>192</v>
      </c>
      <c r="D61" s="11">
        <v>2240</v>
      </c>
      <c r="E61" s="13">
        <v>8000</v>
      </c>
      <c r="F61" s="12" t="s">
        <v>17</v>
      </c>
      <c r="G61" s="15" t="s">
        <v>2</v>
      </c>
      <c r="H61" s="12" t="s">
        <v>180</v>
      </c>
      <c r="I61" s="12">
        <v>2018</v>
      </c>
      <c r="J61" s="14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s="11" customFormat="1" ht="94.5" x14ac:dyDescent="0.25">
      <c r="A62" s="19" t="s">
        <v>193</v>
      </c>
      <c r="B62" s="19" t="s">
        <v>194</v>
      </c>
      <c r="C62" s="19" t="s">
        <v>195</v>
      </c>
      <c r="D62" s="11">
        <v>2240</v>
      </c>
      <c r="E62" s="13">
        <v>47500</v>
      </c>
      <c r="F62" s="12" t="s">
        <v>17</v>
      </c>
      <c r="G62" s="15" t="s">
        <v>2</v>
      </c>
      <c r="H62" s="12" t="s">
        <v>180</v>
      </c>
      <c r="I62" s="12">
        <v>2018</v>
      </c>
      <c r="J62" s="14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s="11" customFormat="1" ht="110.25" x14ac:dyDescent="0.25">
      <c r="A63" s="19" t="s">
        <v>199</v>
      </c>
      <c r="B63" s="19" t="s">
        <v>200</v>
      </c>
      <c r="C63" s="19" t="s">
        <v>197</v>
      </c>
      <c r="D63" s="11">
        <v>2210</v>
      </c>
      <c r="E63" s="13">
        <v>6100</v>
      </c>
      <c r="F63" s="12" t="s">
        <v>17</v>
      </c>
      <c r="G63" s="15" t="s">
        <v>2</v>
      </c>
      <c r="H63" s="12" t="s">
        <v>180</v>
      </c>
      <c r="I63" s="12">
        <v>2018</v>
      </c>
      <c r="J63" s="15" t="s">
        <v>127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s="11" customFormat="1" ht="75" x14ac:dyDescent="0.25">
      <c r="A64" s="19" t="s">
        <v>196</v>
      </c>
      <c r="B64" s="19" t="s">
        <v>198</v>
      </c>
      <c r="C64" s="21" t="s">
        <v>201</v>
      </c>
      <c r="D64" s="11">
        <v>2210</v>
      </c>
      <c r="E64" s="13">
        <v>12000</v>
      </c>
      <c r="F64" s="12" t="s">
        <v>17</v>
      </c>
      <c r="G64" s="15" t="s">
        <v>2</v>
      </c>
      <c r="H64" s="12" t="s">
        <v>180</v>
      </c>
      <c r="I64" s="12">
        <v>2018</v>
      </c>
      <c r="J64" s="15" t="s">
        <v>127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s="11" customFormat="1" ht="75" x14ac:dyDescent="0.25">
      <c r="A65" s="19" t="s">
        <v>196</v>
      </c>
      <c r="B65" s="19" t="s">
        <v>198</v>
      </c>
      <c r="C65" s="21" t="s">
        <v>202</v>
      </c>
      <c r="D65" s="11">
        <v>2210</v>
      </c>
      <c r="E65" s="13">
        <v>5600</v>
      </c>
      <c r="F65" s="12" t="s">
        <v>17</v>
      </c>
      <c r="G65" s="15" t="s">
        <v>2</v>
      </c>
      <c r="H65" s="12" t="s">
        <v>180</v>
      </c>
      <c r="I65" s="12">
        <v>2018</v>
      </c>
      <c r="J65" s="15" t="s">
        <v>127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1:41" s="11" customFormat="1" ht="78.75" x14ac:dyDescent="0.25">
      <c r="A66" s="19" t="s">
        <v>196</v>
      </c>
      <c r="B66" s="19" t="s">
        <v>198</v>
      </c>
      <c r="C66" s="19" t="s">
        <v>203</v>
      </c>
      <c r="D66" s="11">
        <v>2210</v>
      </c>
      <c r="E66" s="13">
        <v>1400</v>
      </c>
      <c r="F66" s="12" t="s">
        <v>17</v>
      </c>
      <c r="G66" s="15" t="s">
        <v>2</v>
      </c>
      <c r="H66" s="12" t="s">
        <v>180</v>
      </c>
      <c r="I66" s="12">
        <v>2018</v>
      </c>
      <c r="J66" s="15" t="s">
        <v>127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11" customFormat="1" ht="78.75" x14ac:dyDescent="0.25">
      <c r="A67" s="19" t="s">
        <v>196</v>
      </c>
      <c r="B67" s="19" t="s">
        <v>198</v>
      </c>
      <c r="C67" s="19" t="s">
        <v>204</v>
      </c>
      <c r="D67" s="11">
        <v>2210</v>
      </c>
      <c r="E67" s="13">
        <v>2000</v>
      </c>
      <c r="F67" s="12" t="s">
        <v>17</v>
      </c>
      <c r="G67" s="15" t="s">
        <v>2</v>
      </c>
      <c r="H67" s="12" t="s">
        <v>180</v>
      </c>
      <c r="I67" s="12">
        <v>2018</v>
      </c>
      <c r="J67" s="15" t="s">
        <v>127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11" customFormat="1" ht="252" x14ac:dyDescent="0.25">
      <c r="A68" s="19" t="s">
        <v>246</v>
      </c>
      <c r="B68" s="19" t="s">
        <v>247</v>
      </c>
      <c r="C68" s="19" t="s">
        <v>248</v>
      </c>
      <c r="D68" s="11">
        <v>2282</v>
      </c>
      <c r="E68" s="13">
        <v>6000</v>
      </c>
      <c r="F68" s="12" t="s">
        <v>17</v>
      </c>
      <c r="G68" s="15" t="s">
        <v>2</v>
      </c>
      <c r="H68" s="12" t="s">
        <v>245</v>
      </c>
      <c r="I68" s="22">
        <v>2018</v>
      </c>
      <c r="J68" s="14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11" customFormat="1" ht="78.75" x14ac:dyDescent="0.25">
      <c r="A69" s="19" t="s">
        <v>251</v>
      </c>
      <c r="B69" s="19" t="s">
        <v>252</v>
      </c>
      <c r="C69" s="19" t="s">
        <v>249</v>
      </c>
      <c r="D69" s="11">
        <v>2282</v>
      </c>
      <c r="E69" s="13">
        <v>3600</v>
      </c>
      <c r="F69" s="12" t="s">
        <v>17</v>
      </c>
      <c r="G69" s="15" t="s">
        <v>2</v>
      </c>
      <c r="H69" s="12" t="s">
        <v>250</v>
      </c>
      <c r="I69" s="12">
        <v>2018</v>
      </c>
      <c r="J69" s="14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63" x14ac:dyDescent="0.25">
      <c r="A70" s="30">
        <v>5123</v>
      </c>
      <c r="B70" s="25" t="s">
        <v>317</v>
      </c>
      <c r="C70" s="24" t="s">
        <v>281</v>
      </c>
      <c r="D70" s="11"/>
      <c r="E70" s="30">
        <v>3000</v>
      </c>
      <c r="F70" s="12" t="s">
        <v>17</v>
      </c>
      <c r="G70" s="30" t="s">
        <v>314</v>
      </c>
      <c r="H70" s="12" t="s">
        <v>180</v>
      </c>
      <c r="I70" s="12" t="s">
        <v>243</v>
      </c>
      <c r="J70" s="14"/>
      <c r="K70" s="11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ht="126" x14ac:dyDescent="0.25">
      <c r="A71" s="31"/>
      <c r="B71" s="25" t="s">
        <v>317</v>
      </c>
      <c r="C71" s="25" t="s">
        <v>282</v>
      </c>
      <c r="D71" s="30">
        <v>2282</v>
      </c>
      <c r="E71" s="31">
        <v>6000</v>
      </c>
      <c r="F71" s="12" t="s">
        <v>17</v>
      </c>
      <c r="G71" s="30" t="s">
        <v>314</v>
      </c>
      <c r="H71" s="12" t="s">
        <v>180</v>
      </c>
      <c r="I71" s="12" t="s">
        <v>243</v>
      </c>
      <c r="J71" s="14"/>
      <c r="K71" s="11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ht="63" x14ac:dyDescent="0.25">
      <c r="A72" s="30">
        <v>8322</v>
      </c>
      <c r="B72" s="25" t="s">
        <v>317</v>
      </c>
      <c r="C72" s="26" t="s">
        <v>283</v>
      </c>
      <c r="D72" s="30">
        <v>2282</v>
      </c>
      <c r="E72" s="31">
        <v>3600</v>
      </c>
      <c r="F72" s="12" t="s">
        <v>17</v>
      </c>
      <c r="G72" s="30" t="s">
        <v>314</v>
      </c>
      <c r="H72" s="12" t="s">
        <v>180</v>
      </c>
      <c r="I72" s="12" t="s">
        <v>243</v>
      </c>
      <c r="J72" s="14"/>
      <c r="K72" s="11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1:41" ht="173.25" x14ac:dyDescent="0.25">
      <c r="A73" s="31"/>
      <c r="B73" s="25" t="s">
        <v>317</v>
      </c>
      <c r="C73" s="25" t="s">
        <v>284</v>
      </c>
      <c r="D73" s="30">
        <v>2282</v>
      </c>
      <c r="E73" s="31">
        <v>6000</v>
      </c>
      <c r="F73" s="12" t="s">
        <v>17</v>
      </c>
      <c r="G73" s="30" t="s">
        <v>314</v>
      </c>
      <c r="H73" s="12" t="s">
        <v>180</v>
      </c>
      <c r="I73" s="12" t="s">
        <v>243</v>
      </c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ht="63" x14ac:dyDescent="0.25">
      <c r="A74" s="31">
        <v>7212</v>
      </c>
      <c r="B74" s="25" t="s">
        <v>317</v>
      </c>
      <c r="C74" s="26" t="s">
        <v>285</v>
      </c>
      <c r="D74" s="30">
        <v>2282</v>
      </c>
      <c r="E74" s="31">
        <v>52700</v>
      </c>
      <c r="F74" s="12" t="s">
        <v>17</v>
      </c>
      <c r="G74" s="30" t="s">
        <v>315</v>
      </c>
      <c r="H74" s="12" t="s">
        <v>180</v>
      </c>
      <c r="I74" s="12" t="s">
        <v>243</v>
      </c>
      <c r="J74" s="14"/>
      <c r="K74" s="11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ht="63" x14ac:dyDescent="0.25">
      <c r="A75" s="31">
        <v>7241</v>
      </c>
      <c r="B75" s="25" t="s">
        <v>317</v>
      </c>
      <c r="C75" s="26" t="s">
        <v>286</v>
      </c>
      <c r="D75" s="30">
        <v>2282</v>
      </c>
      <c r="E75" s="31">
        <v>3000</v>
      </c>
      <c r="F75" s="12" t="s">
        <v>17</v>
      </c>
      <c r="G75" s="30" t="s">
        <v>314</v>
      </c>
      <c r="H75" s="12" t="s">
        <v>180</v>
      </c>
      <c r="I75" s="12" t="s">
        <v>243</v>
      </c>
      <c r="J75" s="14"/>
      <c r="K75" s="11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ht="63" x14ac:dyDescent="0.25">
      <c r="A76" s="31">
        <v>7241</v>
      </c>
      <c r="B76" s="25" t="s">
        <v>317</v>
      </c>
      <c r="C76" s="26" t="s">
        <v>287</v>
      </c>
      <c r="D76" s="30">
        <v>2282</v>
      </c>
      <c r="E76" s="31">
        <v>9000</v>
      </c>
      <c r="F76" s="12" t="s">
        <v>17</v>
      </c>
      <c r="G76" s="30" t="s">
        <v>314</v>
      </c>
      <c r="H76" s="12" t="s">
        <v>180</v>
      </c>
      <c r="I76" s="12" t="s">
        <v>243</v>
      </c>
      <c r="J76" s="14"/>
      <c r="K76" s="11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ht="90" x14ac:dyDescent="0.25">
      <c r="A77" s="31"/>
      <c r="B77" s="25" t="s">
        <v>317</v>
      </c>
      <c r="C77" s="27" t="s">
        <v>288</v>
      </c>
      <c r="D77" s="30">
        <v>2282</v>
      </c>
      <c r="E77" s="31">
        <v>20000</v>
      </c>
      <c r="F77" s="12" t="s">
        <v>17</v>
      </c>
      <c r="G77" s="30" t="s">
        <v>314</v>
      </c>
      <c r="H77" s="12" t="s">
        <v>180</v>
      </c>
      <c r="I77" s="12" t="s">
        <v>243</v>
      </c>
      <c r="J77" s="14"/>
      <c r="K77" s="11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ht="63" x14ac:dyDescent="0.25">
      <c r="A78" s="31">
        <v>8162</v>
      </c>
      <c r="B78" s="25" t="s">
        <v>317</v>
      </c>
      <c r="C78" s="27" t="s">
        <v>289</v>
      </c>
      <c r="D78" s="30">
        <v>2282</v>
      </c>
      <c r="E78" s="31">
        <v>10000</v>
      </c>
      <c r="F78" s="12" t="s">
        <v>17</v>
      </c>
      <c r="G78" s="30" t="s">
        <v>314</v>
      </c>
      <c r="H78" s="12" t="s">
        <v>180</v>
      </c>
      <c r="I78" s="12" t="s">
        <v>243</v>
      </c>
      <c r="J78" s="14"/>
      <c r="K78" s="11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ht="63" x14ac:dyDescent="0.25">
      <c r="A79" s="31">
        <v>7433</v>
      </c>
      <c r="B79" s="25" t="s">
        <v>317</v>
      </c>
      <c r="C79" s="27" t="s">
        <v>290</v>
      </c>
      <c r="D79" s="30">
        <v>2282</v>
      </c>
      <c r="E79" s="31">
        <v>20000</v>
      </c>
      <c r="F79" s="12" t="s">
        <v>17</v>
      </c>
      <c r="G79" s="30" t="s">
        <v>314</v>
      </c>
      <c r="H79" s="12" t="s">
        <v>180</v>
      </c>
      <c r="I79" s="12" t="s">
        <v>243</v>
      </c>
      <c r="J79" s="14"/>
      <c r="K79" s="11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ht="63" x14ac:dyDescent="0.25">
      <c r="A80" s="31">
        <v>5122</v>
      </c>
      <c r="B80" s="25" t="s">
        <v>317</v>
      </c>
      <c r="C80" s="28" t="s">
        <v>291</v>
      </c>
      <c r="D80" s="30">
        <v>2282</v>
      </c>
      <c r="E80" s="31">
        <v>57000</v>
      </c>
      <c r="F80" s="12" t="s">
        <v>17</v>
      </c>
      <c r="G80" s="30" t="s">
        <v>315</v>
      </c>
      <c r="H80" s="12" t="s">
        <v>180</v>
      </c>
      <c r="I80" s="12" t="s">
        <v>243</v>
      </c>
      <c r="J80" s="14"/>
      <c r="K80" s="11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ht="63" x14ac:dyDescent="0.25">
      <c r="A81" s="31">
        <v>7132</v>
      </c>
      <c r="B81" s="25" t="s">
        <v>317</v>
      </c>
      <c r="C81" s="25" t="s">
        <v>292</v>
      </c>
      <c r="D81" s="30">
        <v>2282</v>
      </c>
      <c r="E81" s="31">
        <v>7000</v>
      </c>
      <c r="F81" s="12" t="s">
        <v>17</v>
      </c>
      <c r="G81" s="30" t="s">
        <v>314</v>
      </c>
      <c r="H81" s="12" t="s">
        <v>180</v>
      </c>
      <c r="I81" s="12" t="s">
        <v>243</v>
      </c>
      <c r="J81" s="14"/>
      <c r="K81" s="11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ht="63" x14ac:dyDescent="0.25">
      <c r="A82" s="31">
        <v>7141</v>
      </c>
      <c r="B82" s="25" t="s">
        <v>317</v>
      </c>
      <c r="C82" s="28" t="s">
        <v>293</v>
      </c>
      <c r="D82" s="30">
        <v>2282</v>
      </c>
      <c r="E82" s="31">
        <v>3800</v>
      </c>
      <c r="F82" s="12" t="s">
        <v>17</v>
      </c>
      <c r="G82" s="30" t="s">
        <v>314</v>
      </c>
      <c r="H82" s="12" t="s">
        <v>180</v>
      </c>
      <c r="I82" s="12" t="s">
        <v>243</v>
      </c>
      <c r="J82" s="14"/>
      <c r="K82" s="11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ht="63" x14ac:dyDescent="0.25">
      <c r="A83" s="31">
        <v>7122</v>
      </c>
      <c r="B83" s="25" t="s">
        <v>317</v>
      </c>
      <c r="C83" s="28" t="s">
        <v>294</v>
      </c>
      <c r="D83" s="30">
        <v>2282</v>
      </c>
      <c r="E83" s="31">
        <v>14000</v>
      </c>
      <c r="F83" s="12" t="s">
        <v>17</v>
      </c>
      <c r="G83" s="30" t="s">
        <v>314</v>
      </c>
      <c r="H83" s="12" t="s">
        <v>180</v>
      </c>
      <c r="I83" s="12" t="s">
        <v>243</v>
      </c>
      <c r="J83" s="14"/>
      <c r="K83" s="11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ht="63" x14ac:dyDescent="0.25">
      <c r="A84" s="31">
        <v>5141</v>
      </c>
      <c r="B84" s="25" t="s">
        <v>317</v>
      </c>
      <c r="C84" s="26" t="s">
        <v>295</v>
      </c>
      <c r="D84" s="30">
        <v>2282</v>
      </c>
      <c r="E84" s="31">
        <v>5000</v>
      </c>
      <c r="F84" s="12" t="s">
        <v>17</v>
      </c>
      <c r="G84" s="30" t="s">
        <v>314</v>
      </c>
      <c r="H84" s="12" t="s">
        <v>180</v>
      </c>
      <c r="I84" s="12" t="s">
        <v>243</v>
      </c>
      <c r="J84" s="14"/>
      <c r="K84" s="11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ht="63" x14ac:dyDescent="0.25">
      <c r="A85" s="31">
        <v>8162</v>
      </c>
      <c r="B85" s="25" t="s">
        <v>317</v>
      </c>
      <c r="C85" s="26" t="s">
        <v>296</v>
      </c>
      <c r="D85" s="30">
        <v>2282</v>
      </c>
      <c r="E85" s="31">
        <v>25000</v>
      </c>
      <c r="F85" s="12" t="s">
        <v>17</v>
      </c>
      <c r="G85" s="30" t="s">
        <v>314</v>
      </c>
      <c r="H85" s="12" t="s">
        <v>180</v>
      </c>
      <c r="I85" s="12" t="s">
        <v>243</v>
      </c>
      <c r="J85" s="14"/>
      <c r="K85" s="11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ht="63" x14ac:dyDescent="0.25">
      <c r="A86" s="31"/>
      <c r="B86" s="25" t="s">
        <v>317</v>
      </c>
      <c r="C86" s="25" t="s">
        <v>297</v>
      </c>
      <c r="D86" s="30">
        <v>2282</v>
      </c>
      <c r="E86" s="31">
        <v>6000</v>
      </c>
      <c r="F86" s="12" t="s">
        <v>17</v>
      </c>
      <c r="G86" s="30" t="s">
        <v>314</v>
      </c>
      <c r="H86" s="12" t="s">
        <v>180</v>
      </c>
      <c r="I86" s="12" t="s">
        <v>243</v>
      </c>
      <c r="J86" s="14"/>
      <c r="K86" s="11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ht="157.5" x14ac:dyDescent="0.25">
      <c r="A87" s="31"/>
      <c r="B87" s="25" t="s">
        <v>317</v>
      </c>
      <c r="C87" s="25" t="s">
        <v>298</v>
      </c>
      <c r="D87" s="30">
        <v>2282</v>
      </c>
      <c r="E87" s="31">
        <v>6000</v>
      </c>
      <c r="F87" s="12" t="s">
        <v>17</v>
      </c>
      <c r="G87" s="30" t="s">
        <v>314</v>
      </c>
      <c r="H87" s="12" t="s">
        <v>180</v>
      </c>
      <c r="I87" s="12" t="s">
        <v>243</v>
      </c>
      <c r="J87" s="14"/>
      <c r="K87" s="11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ht="236.25" x14ac:dyDescent="0.25">
      <c r="A88" s="31"/>
      <c r="B88" s="25" t="s">
        <v>317</v>
      </c>
      <c r="C88" s="25" t="s">
        <v>299</v>
      </c>
      <c r="D88" s="30">
        <v>2282</v>
      </c>
      <c r="E88" s="31">
        <v>6000</v>
      </c>
      <c r="F88" s="12" t="s">
        <v>17</v>
      </c>
      <c r="G88" s="30" t="s">
        <v>314</v>
      </c>
      <c r="H88" s="12" t="s">
        <v>180</v>
      </c>
      <c r="I88" s="12" t="s">
        <v>243</v>
      </c>
      <c r="J88" s="14"/>
      <c r="K88" s="11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ht="110.25" x14ac:dyDescent="0.25">
      <c r="A89" s="31"/>
      <c r="B89" s="25" t="s">
        <v>317</v>
      </c>
      <c r="C89" s="25" t="s">
        <v>300</v>
      </c>
      <c r="D89" s="30">
        <v>2282</v>
      </c>
      <c r="E89" s="30">
        <v>40000</v>
      </c>
      <c r="F89" s="12" t="s">
        <v>17</v>
      </c>
      <c r="G89" s="30" t="s">
        <v>314</v>
      </c>
      <c r="H89" s="12" t="s">
        <v>180</v>
      </c>
      <c r="I89" s="12" t="s">
        <v>243</v>
      </c>
      <c r="J89" s="32"/>
      <c r="K89" s="11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ht="126" x14ac:dyDescent="0.25">
      <c r="A90" s="31"/>
      <c r="B90" s="25" t="s">
        <v>317</v>
      </c>
      <c r="C90" s="29" t="s">
        <v>301</v>
      </c>
      <c r="D90" s="30">
        <v>2282</v>
      </c>
      <c r="E90" s="30">
        <v>5000</v>
      </c>
      <c r="F90" s="12" t="s">
        <v>17</v>
      </c>
      <c r="G90" s="30" t="s">
        <v>314</v>
      </c>
      <c r="H90" s="12" t="s">
        <v>180</v>
      </c>
      <c r="I90" s="12" t="s">
        <v>243</v>
      </c>
      <c r="J90" s="14"/>
      <c r="K90" s="11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ht="126" x14ac:dyDescent="0.25">
      <c r="A91" s="31"/>
      <c r="B91" s="25" t="s">
        <v>317</v>
      </c>
      <c r="C91" s="25" t="s">
        <v>302</v>
      </c>
      <c r="D91" s="30">
        <v>2282</v>
      </c>
      <c r="E91" s="31">
        <v>6000</v>
      </c>
      <c r="F91" s="12" t="s">
        <v>17</v>
      </c>
      <c r="G91" s="30" t="s">
        <v>314</v>
      </c>
      <c r="H91" s="12" t="s">
        <v>180</v>
      </c>
      <c r="I91" s="12" t="s">
        <v>243</v>
      </c>
      <c r="J91" s="14"/>
      <c r="K91" s="11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ht="90" x14ac:dyDescent="0.25">
      <c r="A92" s="31"/>
      <c r="B92" s="25" t="s">
        <v>317</v>
      </c>
      <c r="C92" s="27" t="s">
        <v>303</v>
      </c>
      <c r="D92" s="30">
        <v>2282</v>
      </c>
      <c r="E92" s="31">
        <v>6000</v>
      </c>
      <c r="F92" s="12" t="s">
        <v>17</v>
      </c>
      <c r="G92" s="30" t="s">
        <v>314</v>
      </c>
      <c r="H92" s="12" t="s">
        <v>180</v>
      </c>
      <c r="I92" s="12" t="s">
        <v>243</v>
      </c>
      <c r="J92" s="14"/>
      <c r="K92" s="11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ht="63" x14ac:dyDescent="0.25">
      <c r="A93" s="31">
        <v>8162</v>
      </c>
      <c r="B93" s="25" t="s">
        <v>317</v>
      </c>
      <c r="C93" s="27" t="s">
        <v>304</v>
      </c>
      <c r="D93" s="30">
        <v>2282</v>
      </c>
      <c r="E93" s="31">
        <v>25000</v>
      </c>
      <c r="F93" s="12" t="s">
        <v>17</v>
      </c>
      <c r="G93" s="30" t="s">
        <v>314</v>
      </c>
      <c r="H93" s="12" t="s">
        <v>180</v>
      </c>
      <c r="I93" s="12" t="s">
        <v>243</v>
      </c>
      <c r="J93" s="14"/>
      <c r="K93" s="11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ht="63" x14ac:dyDescent="0.25">
      <c r="A94" s="31">
        <v>5123</v>
      </c>
      <c r="B94" s="25" t="s">
        <v>317</v>
      </c>
      <c r="C94" s="28" t="s">
        <v>305</v>
      </c>
      <c r="D94" s="30">
        <v>2282</v>
      </c>
      <c r="E94" s="31">
        <v>2000</v>
      </c>
      <c r="F94" s="12" t="s">
        <v>17</v>
      </c>
      <c r="G94" s="30" t="s">
        <v>314</v>
      </c>
      <c r="H94" s="12" t="s">
        <v>180</v>
      </c>
      <c r="I94" s="12" t="s">
        <v>243</v>
      </c>
      <c r="J94" s="14"/>
      <c r="K94" s="11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ht="105" x14ac:dyDescent="0.25">
      <c r="A95" s="31"/>
      <c r="B95" s="25" t="s">
        <v>317</v>
      </c>
      <c r="C95" s="27" t="s">
        <v>306</v>
      </c>
      <c r="D95" s="30">
        <v>2282</v>
      </c>
      <c r="E95" s="31">
        <v>4000</v>
      </c>
      <c r="F95" s="12" t="s">
        <v>17</v>
      </c>
      <c r="G95" s="30" t="s">
        <v>314</v>
      </c>
      <c r="H95" s="12" t="s">
        <v>180</v>
      </c>
      <c r="I95" s="12" t="s">
        <v>243</v>
      </c>
      <c r="J95" s="14"/>
      <c r="K95" s="11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ht="63" x14ac:dyDescent="0.25">
      <c r="A96" s="31">
        <v>5141</v>
      </c>
      <c r="B96" s="25" t="s">
        <v>317</v>
      </c>
      <c r="C96" s="26" t="s">
        <v>307</v>
      </c>
      <c r="D96" s="30">
        <v>2282</v>
      </c>
      <c r="E96" s="31">
        <v>9500</v>
      </c>
      <c r="F96" s="12" t="s">
        <v>17</v>
      </c>
      <c r="G96" s="30" t="s">
        <v>314</v>
      </c>
      <c r="H96" s="12" t="s">
        <v>180</v>
      </c>
      <c r="I96" s="12" t="s">
        <v>243</v>
      </c>
      <c r="J96" s="14"/>
      <c r="K96" s="11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ht="63" x14ac:dyDescent="0.25">
      <c r="A97" s="31" t="s">
        <v>313</v>
      </c>
      <c r="B97" s="25" t="s">
        <v>317</v>
      </c>
      <c r="C97" s="26" t="s">
        <v>308</v>
      </c>
      <c r="D97" s="30">
        <v>2282</v>
      </c>
      <c r="E97" s="31">
        <v>50700</v>
      </c>
      <c r="F97" s="12" t="s">
        <v>17</v>
      </c>
      <c r="G97" s="30" t="s">
        <v>316</v>
      </c>
      <c r="H97" s="12" t="s">
        <v>180</v>
      </c>
      <c r="I97" s="12" t="s">
        <v>243</v>
      </c>
      <c r="J97" s="14"/>
      <c r="K97" s="11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ht="63" x14ac:dyDescent="0.25">
      <c r="A98" s="31">
        <v>6131</v>
      </c>
      <c r="B98" s="25" t="s">
        <v>317</v>
      </c>
      <c r="C98" s="26" t="s">
        <v>309</v>
      </c>
      <c r="D98" s="30">
        <v>2282</v>
      </c>
      <c r="E98" s="31">
        <v>90000</v>
      </c>
      <c r="F98" s="12" t="s">
        <v>17</v>
      </c>
      <c r="G98" s="30" t="s">
        <v>316</v>
      </c>
      <c r="H98" s="12" t="s">
        <v>180</v>
      </c>
      <c r="I98" s="12" t="s">
        <v>243</v>
      </c>
      <c r="J98" s="14"/>
      <c r="K98" s="11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ht="75" x14ac:dyDescent="0.25">
      <c r="A99" s="31">
        <v>8331</v>
      </c>
      <c r="B99" s="25" t="s">
        <v>317</v>
      </c>
      <c r="C99" s="27" t="s">
        <v>310</v>
      </c>
      <c r="D99" s="30">
        <v>2282</v>
      </c>
      <c r="E99" s="31">
        <v>59000</v>
      </c>
      <c r="F99" s="12" t="s">
        <v>17</v>
      </c>
      <c r="G99" s="30" t="s">
        <v>316</v>
      </c>
      <c r="H99" s="12" t="s">
        <v>180</v>
      </c>
      <c r="I99" s="12" t="s">
        <v>243</v>
      </c>
      <c r="J99" s="14"/>
      <c r="K99" s="11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ht="63" x14ac:dyDescent="0.25">
      <c r="A100" s="31">
        <v>7231</v>
      </c>
      <c r="B100" s="25" t="s">
        <v>317</v>
      </c>
      <c r="C100" s="27" t="s">
        <v>311</v>
      </c>
      <c r="D100" s="30">
        <v>2282</v>
      </c>
      <c r="E100" s="31">
        <v>32000</v>
      </c>
      <c r="F100" s="12" t="s">
        <v>17</v>
      </c>
      <c r="G100" s="30" t="s">
        <v>314</v>
      </c>
      <c r="H100" s="12" t="s">
        <v>180</v>
      </c>
      <c r="I100" s="12" t="s">
        <v>243</v>
      </c>
      <c r="J100" s="14"/>
      <c r="K100" s="11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ht="150" x14ac:dyDescent="0.25">
      <c r="A101" s="31"/>
      <c r="B101" s="25" t="s">
        <v>317</v>
      </c>
      <c r="C101" s="27" t="s">
        <v>312</v>
      </c>
      <c r="D101" s="30">
        <v>2282</v>
      </c>
      <c r="E101" s="31">
        <v>6500</v>
      </c>
      <c r="F101" s="12" t="s">
        <v>17</v>
      </c>
      <c r="G101" s="30" t="s">
        <v>314</v>
      </c>
      <c r="H101" s="12" t="s">
        <v>180</v>
      </c>
      <c r="I101" s="12" t="s">
        <v>243</v>
      </c>
      <c r="J101" s="14"/>
      <c r="K101" s="11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x14ac:dyDescent="0.25">
      <c r="D102" s="3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x14ac:dyDescent="0.25"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x14ac:dyDescent="0.25"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x14ac:dyDescent="0.25"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</row>
    <row r="106" spans="1:41" x14ac:dyDescent="0.25"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x14ac:dyDescent="0.25"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x14ac:dyDescent="0.25"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x14ac:dyDescent="0.25"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x14ac:dyDescent="0.25"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x14ac:dyDescent="0.25"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x14ac:dyDescent="0.25"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2:41" x14ac:dyDescent="0.25"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2:41" x14ac:dyDescent="0.25"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2:41" x14ac:dyDescent="0.25"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2:41" x14ac:dyDescent="0.25"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2:41" x14ac:dyDescent="0.25"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2:41" x14ac:dyDescent="0.25"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2:41" x14ac:dyDescent="0.25"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</row>
    <row r="120" spans="12:41" x14ac:dyDescent="0.25"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2:41" x14ac:dyDescent="0.25"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2:41" x14ac:dyDescent="0.25"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</sheetData>
  <mergeCells count="1">
    <mergeCell ref="A1:K1"/>
  </mergeCells>
  <phoneticPr fontId="0" type="noConversion"/>
  <dataValidations count="1">
    <dataValidation type="decimal" operator="greaterThanOrEqual" allowBlank="1" showInputMessage="1" showErrorMessage="1" sqref="E5:E69 E102:E65536">
      <formula1>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48.85546875" customWidth="1"/>
    <col min="2" max="2" width="39.42578125" customWidth="1"/>
  </cols>
  <sheetData>
    <row r="1" spans="1:2" x14ac:dyDescent="0.25">
      <c r="A1" s="4" t="s">
        <v>2</v>
      </c>
      <c r="B1" s="4"/>
    </row>
    <row r="2" spans="1:2" x14ac:dyDescent="0.25">
      <c r="A2" s="4" t="s">
        <v>3</v>
      </c>
      <c r="B2" s="4" t="s">
        <v>4</v>
      </c>
    </row>
    <row r="3" spans="1:2" x14ac:dyDescent="0.25">
      <c r="A3" s="4" t="s">
        <v>5</v>
      </c>
      <c r="B3" s="4" t="s">
        <v>6</v>
      </c>
    </row>
    <row r="4" spans="1:2" x14ac:dyDescent="0.25">
      <c r="A4" s="4" t="s">
        <v>7</v>
      </c>
      <c r="B4" s="4" t="s">
        <v>8</v>
      </c>
    </row>
    <row r="5" spans="1:2" x14ac:dyDescent="0.25">
      <c r="A5" s="4" t="s">
        <v>9</v>
      </c>
      <c r="B5" s="4" t="s">
        <v>10</v>
      </c>
    </row>
    <row r="6" spans="1:2" x14ac:dyDescent="0.25">
      <c r="A6" s="4" t="s">
        <v>11</v>
      </c>
      <c r="B6" s="4" t="s">
        <v>12</v>
      </c>
    </row>
    <row r="7" spans="1:2" x14ac:dyDescent="0.25">
      <c r="A7" s="4" t="s">
        <v>13</v>
      </c>
      <c r="B7" s="4" t="s">
        <v>14</v>
      </c>
    </row>
    <row r="8" spans="1:2" x14ac:dyDescent="0.25">
      <c r="A8" s="4" t="s">
        <v>15</v>
      </c>
      <c r="B8" s="4" t="s">
        <v>16</v>
      </c>
    </row>
    <row r="9" spans="1:2" x14ac:dyDescent="0.25">
      <c r="A9" s="4" t="s">
        <v>78</v>
      </c>
      <c r="B9" s="4" t="s">
        <v>79</v>
      </c>
    </row>
    <row r="10" spans="1:2" x14ac:dyDescent="0.25">
      <c r="A10" s="4" t="s">
        <v>80</v>
      </c>
      <c r="B10" s="4" t="s">
        <v>81</v>
      </c>
    </row>
  </sheetData>
  <sheetProtection password="8805"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</sheetData>
  <sheetProtection password="DD03"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9.85546875" customWidth="1"/>
  </cols>
  <sheetData>
    <row r="1" spans="1:1" x14ac:dyDescent="0.25">
      <c r="A1">
        <f ca="1">YEAR(TODAY())-1</f>
        <v>2017</v>
      </c>
    </row>
    <row r="2" spans="1:1" x14ac:dyDescent="0.25">
      <c r="A2">
        <f ca="1">YEAR(TODAY())</f>
        <v>2018</v>
      </c>
    </row>
    <row r="3" spans="1:1" x14ac:dyDescent="0.25">
      <c r="A3">
        <f ca="1">YEAR(TODAY())+1</f>
        <v>2019</v>
      </c>
    </row>
  </sheetData>
  <sheetProtection password="8805"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F14" sqref="F14"/>
    </sheetView>
  </sheetViews>
  <sheetFormatPr defaultRowHeight="15" x14ac:dyDescent="0.25"/>
  <cols>
    <col min="1" max="1" width="16.42578125" customWidth="1"/>
  </cols>
  <sheetData>
    <row r="1" spans="1:1" x14ac:dyDescent="0.25">
      <c r="A1" t="str">
        <f ca="1">CONCATENATE("01.01.",YEAR(TODAY())-1)</f>
        <v>01.01.2017</v>
      </c>
    </row>
    <row r="2" spans="1:1" x14ac:dyDescent="0.25">
      <c r="A2" t="str">
        <f ca="1">CONCATENATE("01.02.",YEAR(TODAY())-1)</f>
        <v>01.02.2017</v>
      </c>
    </row>
    <row r="3" spans="1:1" x14ac:dyDescent="0.25">
      <c r="A3" t="str">
        <f ca="1">CONCATENATE("01.03.",YEAR(TODAY())-1)</f>
        <v>01.03.2017</v>
      </c>
    </row>
    <row r="4" spans="1:1" x14ac:dyDescent="0.25">
      <c r="A4" t="str">
        <f ca="1">CONCATENATE("01.04.",YEAR(TODAY())-1)</f>
        <v>01.04.2017</v>
      </c>
    </row>
    <row r="5" spans="1:1" x14ac:dyDescent="0.25">
      <c r="A5" t="str">
        <f ca="1">CONCATENATE("01.05.",YEAR(TODAY())-1)</f>
        <v>01.05.2017</v>
      </c>
    </row>
    <row r="6" spans="1:1" x14ac:dyDescent="0.25">
      <c r="A6" t="str">
        <f ca="1">CONCATENATE("01.06.",YEAR(TODAY())-1)</f>
        <v>01.06.2017</v>
      </c>
    </row>
    <row r="7" spans="1:1" x14ac:dyDescent="0.25">
      <c r="A7" t="str">
        <f ca="1">CONCATENATE("01.07.",YEAR(TODAY())-1)</f>
        <v>01.07.2017</v>
      </c>
    </row>
    <row r="8" spans="1:1" x14ac:dyDescent="0.25">
      <c r="A8" t="str">
        <f ca="1">CONCATENATE("01.08.",YEAR(TODAY())-1)</f>
        <v>01.08.2017</v>
      </c>
    </row>
    <row r="9" spans="1:1" x14ac:dyDescent="0.25">
      <c r="A9" t="str">
        <f ca="1">CONCATENATE("01.09.",YEAR(TODAY())-1)</f>
        <v>01.09.2017</v>
      </c>
    </row>
    <row r="10" spans="1:1" x14ac:dyDescent="0.25">
      <c r="A10" t="str">
        <f ca="1">CONCATENATE("01.10.",YEAR(TODAY())-1)</f>
        <v>01.10.2017</v>
      </c>
    </row>
    <row r="11" spans="1:1" x14ac:dyDescent="0.25">
      <c r="A11" t="str">
        <f ca="1">CONCATENATE("01.11.",YEAR(TODAY())-1)</f>
        <v>01.11.2017</v>
      </c>
    </row>
    <row r="12" spans="1:1" x14ac:dyDescent="0.25">
      <c r="A12" t="str">
        <f ca="1">CONCATENATE("01.12.",YEAR(TODAY())-1)</f>
        <v>01.12.2017</v>
      </c>
    </row>
    <row r="13" spans="1:1" x14ac:dyDescent="0.25">
      <c r="A13" t="str">
        <f ca="1">CONCATENATE("01.01.",YEAR(TODAY()))</f>
        <v>01.01.2018</v>
      </c>
    </row>
    <row r="14" spans="1:1" x14ac:dyDescent="0.25">
      <c r="A14" t="str">
        <f ca="1">CONCATENATE("01.02.",YEAR(TODAY()))</f>
        <v>01.02.2018</v>
      </c>
    </row>
    <row r="15" spans="1:1" x14ac:dyDescent="0.25">
      <c r="A15" t="str">
        <f ca="1">CONCATENATE("01.03.",YEAR(TODAY()))</f>
        <v>01.03.2018</v>
      </c>
    </row>
    <row r="16" spans="1:1" x14ac:dyDescent="0.25">
      <c r="A16" t="str">
        <f ca="1">CONCATENATE("01.04.",YEAR(TODAY()))</f>
        <v>01.04.2018</v>
      </c>
    </row>
    <row r="17" spans="1:1" x14ac:dyDescent="0.25">
      <c r="A17" t="str">
        <f ca="1">CONCATENATE("01.05.",YEAR(TODAY()))</f>
        <v>01.05.2018</v>
      </c>
    </row>
    <row r="18" spans="1:1" x14ac:dyDescent="0.25">
      <c r="A18" t="str">
        <f ca="1">CONCATENATE("01.06.",YEAR(TODAY()))</f>
        <v>01.06.2018</v>
      </c>
    </row>
    <row r="19" spans="1:1" x14ac:dyDescent="0.25">
      <c r="A19" t="str">
        <f ca="1">CONCATENATE("01.07.",YEAR(TODAY()))</f>
        <v>01.07.2018</v>
      </c>
    </row>
    <row r="20" spans="1:1" x14ac:dyDescent="0.25">
      <c r="A20" t="str">
        <f ca="1">CONCATENATE("01.08.",YEAR(TODAY()))</f>
        <v>01.08.2018</v>
      </c>
    </row>
    <row r="21" spans="1:1" x14ac:dyDescent="0.25">
      <c r="A21" t="str">
        <f ca="1">CONCATENATE("01.09.",YEAR(TODAY()))</f>
        <v>01.09.2018</v>
      </c>
    </row>
    <row r="22" spans="1:1" x14ac:dyDescent="0.25">
      <c r="A22" t="str">
        <f ca="1">CONCATENATE("01.10.",YEAR(TODAY()))</f>
        <v>01.10.2018</v>
      </c>
    </row>
    <row r="23" spans="1:1" x14ac:dyDescent="0.25">
      <c r="A23" t="str">
        <f ca="1">CONCATENATE("01.11.",YEAR(TODAY()))</f>
        <v>01.11.2018</v>
      </c>
    </row>
    <row r="24" spans="1:1" x14ac:dyDescent="0.25">
      <c r="A24" t="str">
        <f ca="1">CONCATENATE("01.12.",YEAR(TODAY()))</f>
        <v>01.12.2018</v>
      </c>
    </row>
    <row r="25" spans="1:1" x14ac:dyDescent="0.25">
      <c r="A25" t="str">
        <f ca="1">CONCATENATE("01.01.",YEAR(TODAY())+1)</f>
        <v>01.01.2019</v>
      </c>
    </row>
    <row r="26" spans="1:1" x14ac:dyDescent="0.25">
      <c r="A26" t="str">
        <f ca="1">CONCATENATE("01.02.",YEAR(TODAY())+1)</f>
        <v>01.02.2019</v>
      </c>
    </row>
    <row r="27" spans="1:1" x14ac:dyDescent="0.25">
      <c r="A27" t="str">
        <f ca="1">CONCATENATE("01.03.",YEAR(TODAY())+1)</f>
        <v>01.03.2019</v>
      </c>
    </row>
    <row r="28" spans="1:1" x14ac:dyDescent="0.25">
      <c r="A28" t="str">
        <f ca="1">CONCATENATE("01.04.",YEAR(TODAY())+1)</f>
        <v>01.04.2019</v>
      </c>
    </row>
    <row r="29" spans="1:1" x14ac:dyDescent="0.25">
      <c r="A29" t="str">
        <f ca="1">CONCATENATE("01.05.",YEAR(TODAY())+1)</f>
        <v>01.05.2019</v>
      </c>
    </row>
    <row r="30" spans="1:1" x14ac:dyDescent="0.25">
      <c r="A30" t="str">
        <f ca="1">CONCATENATE("01.06.",YEAR(TODAY())+1)</f>
        <v>01.06.2019</v>
      </c>
    </row>
    <row r="31" spans="1:1" x14ac:dyDescent="0.25">
      <c r="A31" t="str">
        <f ca="1">CONCATENATE("01.07.",YEAR(TODAY())+1)</f>
        <v>01.07.2019</v>
      </c>
    </row>
    <row r="32" spans="1:1" x14ac:dyDescent="0.25">
      <c r="A32" t="str">
        <f ca="1">CONCATENATE("01.08.",YEAR(TODAY())+1)</f>
        <v>01.08.2019</v>
      </c>
    </row>
    <row r="33" spans="1:1" x14ac:dyDescent="0.25">
      <c r="A33" t="str">
        <f ca="1">CONCATENATE("01.09.",YEAR(TODAY())+1)</f>
        <v>01.09.2019</v>
      </c>
    </row>
    <row r="34" spans="1:1" x14ac:dyDescent="0.25">
      <c r="A34" t="str">
        <f ca="1">CONCATENATE("01.10.",YEAR(TODAY())+1)</f>
        <v>01.10.2019</v>
      </c>
    </row>
    <row r="35" spans="1:1" x14ac:dyDescent="0.25">
      <c r="A35" t="str">
        <f ca="1">CONCATENATE("01.11.",YEAR(TODAY())+1)</f>
        <v>01.11.2019</v>
      </c>
    </row>
    <row r="36" spans="1:1" x14ac:dyDescent="0.25">
      <c r="A36" t="str">
        <f ca="1">CONCATENATE("01.12.",YEAR(TODAY())+1)</f>
        <v>01.12.2019</v>
      </c>
    </row>
  </sheetData>
  <sheetProtection password="8805"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/>
  </sheetViews>
  <sheetFormatPr defaultRowHeight="15" x14ac:dyDescent="0.25"/>
  <cols>
    <col min="2" max="2" width="93.85546875" bestFit="1" customWidth="1"/>
  </cols>
  <sheetData>
    <row r="1" spans="1:2" x14ac:dyDescent="0.25">
      <c r="A1" s="3">
        <v>2000</v>
      </c>
      <c r="B1" t="s">
        <v>75</v>
      </c>
    </row>
    <row r="2" spans="1:2" x14ac:dyDescent="0.25">
      <c r="A2" s="3">
        <v>2100</v>
      </c>
      <c r="B2" t="s">
        <v>22</v>
      </c>
    </row>
    <row r="3" spans="1:2" x14ac:dyDescent="0.25">
      <c r="A3" s="3">
        <v>2110</v>
      </c>
      <c r="B3" t="s">
        <v>23</v>
      </c>
    </row>
    <row r="4" spans="1:2" x14ac:dyDescent="0.25">
      <c r="A4" s="3">
        <v>2111</v>
      </c>
      <c r="B4" t="s">
        <v>24</v>
      </c>
    </row>
    <row r="5" spans="1:2" x14ac:dyDescent="0.25">
      <c r="A5" s="3">
        <v>2112</v>
      </c>
      <c r="B5" t="s">
        <v>25</v>
      </c>
    </row>
    <row r="6" spans="1:2" x14ac:dyDescent="0.25">
      <c r="A6" s="3">
        <v>2120</v>
      </c>
      <c r="B6" t="s">
        <v>26</v>
      </c>
    </row>
    <row r="7" spans="1:2" x14ac:dyDescent="0.25">
      <c r="A7" s="3">
        <v>2200</v>
      </c>
      <c r="B7" t="s">
        <v>27</v>
      </c>
    </row>
    <row r="8" spans="1:2" x14ac:dyDescent="0.25">
      <c r="A8" s="3">
        <v>2210</v>
      </c>
      <c r="B8" t="s">
        <v>28</v>
      </c>
    </row>
    <row r="9" spans="1:2" x14ac:dyDescent="0.25">
      <c r="A9" s="3">
        <v>2220</v>
      </c>
      <c r="B9" t="s">
        <v>29</v>
      </c>
    </row>
    <row r="10" spans="1:2" x14ac:dyDescent="0.25">
      <c r="A10" s="3">
        <v>2230</v>
      </c>
      <c r="B10" t="s">
        <v>30</v>
      </c>
    </row>
    <row r="11" spans="1:2" x14ac:dyDescent="0.25">
      <c r="A11" s="3">
        <v>2240</v>
      </c>
      <c r="B11" t="s">
        <v>31</v>
      </c>
    </row>
    <row r="12" spans="1:2" x14ac:dyDescent="0.25">
      <c r="A12" s="3">
        <v>2250</v>
      </c>
      <c r="B12" t="s">
        <v>32</v>
      </c>
    </row>
    <row r="13" spans="1:2" x14ac:dyDescent="0.25">
      <c r="A13" s="3">
        <v>2260</v>
      </c>
      <c r="B13" t="s">
        <v>33</v>
      </c>
    </row>
    <row r="14" spans="1:2" x14ac:dyDescent="0.25">
      <c r="A14" s="3">
        <v>2270</v>
      </c>
      <c r="B14" t="s">
        <v>34</v>
      </c>
    </row>
    <row r="15" spans="1:2" x14ac:dyDescent="0.25">
      <c r="A15" s="3">
        <v>2271</v>
      </c>
      <c r="B15" t="s">
        <v>35</v>
      </c>
    </row>
    <row r="16" spans="1:2" x14ac:dyDescent="0.25">
      <c r="A16" s="3">
        <v>2272</v>
      </c>
      <c r="B16" t="s">
        <v>36</v>
      </c>
    </row>
    <row r="17" spans="1:2" x14ac:dyDescent="0.25">
      <c r="A17" s="3">
        <v>2273</v>
      </c>
      <c r="B17" t="s">
        <v>37</v>
      </c>
    </row>
    <row r="18" spans="1:2" x14ac:dyDescent="0.25">
      <c r="A18" s="3">
        <v>2274</v>
      </c>
      <c r="B18" t="s">
        <v>38</v>
      </c>
    </row>
    <row r="19" spans="1:2" x14ac:dyDescent="0.25">
      <c r="A19" s="3">
        <v>2275</v>
      </c>
      <c r="B19" t="s">
        <v>39</v>
      </c>
    </row>
    <row r="20" spans="1:2" x14ac:dyDescent="0.25">
      <c r="A20" s="3">
        <v>2276</v>
      </c>
      <c r="B20" t="s">
        <v>40</v>
      </c>
    </row>
    <row r="21" spans="1:2" x14ac:dyDescent="0.25">
      <c r="A21" s="3">
        <v>2280</v>
      </c>
      <c r="B21" t="s">
        <v>41</v>
      </c>
    </row>
    <row r="22" spans="1:2" x14ac:dyDescent="0.25">
      <c r="A22" s="3">
        <v>2281</v>
      </c>
      <c r="B22" t="s">
        <v>42</v>
      </c>
    </row>
    <row r="23" spans="1:2" x14ac:dyDescent="0.25">
      <c r="A23" s="3">
        <v>2282</v>
      </c>
      <c r="B23" t="s">
        <v>43</v>
      </c>
    </row>
    <row r="24" spans="1:2" x14ac:dyDescent="0.25">
      <c r="A24" s="3">
        <v>2400</v>
      </c>
      <c r="B24" t="s">
        <v>44</v>
      </c>
    </row>
    <row r="25" spans="1:2" x14ac:dyDescent="0.25">
      <c r="A25" s="3">
        <v>2410</v>
      </c>
      <c r="B25" t="s">
        <v>45</v>
      </c>
    </row>
    <row r="26" spans="1:2" x14ac:dyDescent="0.25">
      <c r="A26" s="3">
        <v>2420</v>
      </c>
      <c r="B26" t="s">
        <v>46</v>
      </c>
    </row>
    <row r="27" spans="1:2" x14ac:dyDescent="0.25">
      <c r="A27" s="3">
        <v>2600</v>
      </c>
      <c r="B27" t="s">
        <v>47</v>
      </c>
    </row>
    <row r="28" spans="1:2" x14ac:dyDescent="0.25">
      <c r="A28" s="3">
        <v>2610</v>
      </c>
      <c r="B28" t="s">
        <v>48</v>
      </c>
    </row>
    <row r="29" spans="1:2" x14ac:dyDescent="0.25">
      <c r="A29" s="3">
        <v>2620</v>
      </c>
      <c r="B29" t="s">
        <v>49</v>
      </c>
    </row>
    <row r="30" spans="1:2" x14ac:dyDescent="0.25">
      <c r="A30" s="3">
        <v>2630</v>
      </c>
      <c r="B30" t="s">
        <v>50</v>
      </c>
    </row>
    <row r="31" spans="1:2" x14ac:dyDescent="0.25">
      <c r="A31" s="3">
        <v>2700</v>
      </c>
      <c r="B31" t="s">
        <v>51</v>
      </c>
    </row>
    <row r="32" spans="1:2" x14ac:dyDescent="0.25">
      <c r="A32" s="3">
        <v>2710</v>
      </c>
      <c r="B32" t="s">
        <v>52</v>
      </c>
    </row>
    <row r="33" spans="1:2" x14ac:dyDescent="0.25">
      <c r="A33" s="3">
        <v>2720</v>
      </c>
      <c r="B33" t="s">
        <v>53</v>
      </c>
    </row>
    <row r="34" spans="1:2" x14ac:dyDescent="0.25">
      <c r="A34" s="3">
        <v>2730</v>
      </c>
      <c r="B34" t="s">
        <v>54</v>
      </c>
    </row>
    <row r="35" spans="1:2" x14ac:dyDescent="0.25">
      <c r="A35" s="3">
        <v>2800</v>
      </c>
      <c r="B35" t="s">
        <v>55</v>
      </c>
    </row>
    <row r="36" spans="1:2" x14ac:dyDescent="0.25">
      <c r="A36" s="3">
        <v>3000</v>
      </c>
      <c r="B36" t="s">
        <v>76</v>
      </c>
    </row>
    <row r="37" spans="1:2" x14ac:dyDescent="0.25">
      <c r="A37" s="3">
        <v>3100</v>
      </c>
      <c r="B37" t="s">
        <v>56</v>
      </c>
    </row>
    <row r="38" spans="1:2" x14ac:dyDescent="0.25">
      <c r="A38" s="3">
        <v>3110</v>
      </c>
      <c r="B38" t="s">
        <v>57</v>
      </c>
    </row>
    <row r="39" spans="1:2" x14ac:dyDescent="0.25">
      <c r="A39" s="3">
        <v>3120</v>
      </c>
      <c r="B39" t="s">
        <v>58</v>
      </c>
    </row>
    <row r="40" spans="1:2" x14ac:dyDescent="0.25">
      <c r="A40" s="3">
        <v>3121</v>
      </c>
      <c r="B40" t="s">
        <v>59</v>
      </c>
    </row>
    <row r="41" spans="1:2" x14ac:dyDescent="0.25">
      <c r="A41" s="3">
        <v>3122</v>
      </c>
      <c r="B41" t="s">
        <v>60</v>
      </c>
    </row>
    <row r="42" spans="1:2" x14ac:dyDescent="0.25">
      <c r="A42" s="3">
        <v>3130</v>
      </c>
      <c r="B42" t="s">
        <v>61</v>
      </c>
    </row>
    <row r="43" spans="1:2" x14ac:dyDescent="0.25">
      <c r="A43" s="3">
        <v>3131</v>
      </c>
      <c r="B43" t="s">
        <v>62</v>
      </c>
    </row>
    <row r="44" spans="1:2" x14ac:dyDescent="0.25">
      <c r="A44" s="3">
        <v>3132</v>
      </c>
      <c r="B44" t="s">
        <v>63</v>
      </c>
    </row>
    <row r="45" spans="1:2" x14ac:dyDescent="0.25">
      <c r="A45" s="3">
        <v>3140</v>
      </c>
      <c r="B45" t="s">
        <v>64</v>
      </c>
    </row>
    <row r="46" spans="1:2" x14ac:dyDescent="0.25">
      <c r="A46" s="3">
        <v>3141</v>
      </c>
      <c r="B46" t="s">
        <v>65</v>
      </c>
    </row>
    <row r="47" spans="1:2" x14ac:dyDescent="0.25">
      <c r="A47" s="3">
        <v>3142</v>
      </c>
      <c r="B47" t="s">
        <v>66</v>
      </c>
    </row>
    <row r="48" spans="1:2" x14ac:dyDescent="0.25">
      <c r="A48" s="3">
        <v>3143</v>
      </c>
      <c r="B48" t="s">
        <v>67</v>
      </c>
    </row>
    <row r="49" spans="1:2" x14ac:dyDescent="0.25">
      <c r="A49" s="3">
        <v>3150</v>
      </c>
      <c r="B49" t="s">
        <v>68</v>
      </c>
    </row>
    <row r="50" spans="1:2" x14ac:dyDescent="0.25">
      <c r="A50" s="3">
        <v>3160</v>
      </c>
      <c r="B50" t="s">
        <v>69</v>
      </c>
    </row>
    <row r="51" spans="1:2" x14ac:dyDescent="0.25">
      <c r="A51" s="3">
        <v>3200</v>
      </c>
      <c r="B51" t="s">
        <v>70</v>
      </c>
    </row>
    <row r="52" spans="1:2" x14ac:dyDescent="0.25">
      <c r="A52" s="3">
        <v>3210</v>
      </c>
      <c r="B52" t="s">
        <v>71</v>
      </c>
    </row>
    <row r="53" spans="1:2" x14ac:dyDescent="0.25">
      <c r="A53" s="3">
        <v>3220</v>
      </c>
      <c r="B53" t="s">
        <v>72</v>
      </c>
    </row>
    <row r="54" spans="1:2" x14ac:dyDescent="0.25">
      <c r="A54" s="3">
        <v>3230</v>
      </c>
      <c r="B54" t="s">
        <v>73</v>
      </c>
    </row>
    <row r="55" spans="1:2" x14ac:dyDescent="0.25">
      <c r="A55" s="3">
        <v>3240</v>
      </c>
      <c r="B55" t="s">
        <v>74</v>
      </c>
    </row>
    <row r="56" spans="1:2" x14ac:dyDescent="0.25">
      <c r="A56" s="3">
        <v>9000</v>
      </c>
      <c r="B56" t="s">
        <v>77</v>
      </c>
    </row>
  </sheetData>
  <sheetProtection password="8805"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  <vt:lpstr>'Список планів'!Область_друку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Рак  Олена Юріївна</cp:lastModifiedBy>
  <cp:lastPrinted>2018-03-12T09:02:54Z</cp:lastPrinted>
  <dcterms:created xsi:type="dcterms:W3CDTF">2016-08-26T07:59:59Z</dcterms:created>
  <dcterms:modified xsi:type="dcterms:W3CDTF">2018-03-22T12:55:13Z</dcterms:modified>
</cp:coreProperties>
</file>